
<file path=[Content_Types].xml><?xml version="1.0" encoding="utf-8"?>
<Types xmlns="http://schemas.openxmlformats.org/package/2006/content-types">
  <Override PartName="/xl/ctrlProps/ctrlProp78.xml" ContentType="application/vnd.ms-excel.controlproperties+xml"/>
  <Override PartName="/xl/worksheets/sheet13.xml" ContentType="application/vnd.openxmlformats-officedocument.spreadsheetml.worksheet+xml"/>
  <Override PartName="/xl/styles.xml" ContentType="application/vnd.openxmlformats-officedocument.spreadsheetml.styles+xml"/>
  <Override PartName="/xl/ctrlProps/ctrlProp169.xml" ContentType="application/vnd.ms-excel.controlproperties+xml"/>
  <Override PartName="/xl/ctrlProps/ctrlProp67.xml" ContentType="application/vnd.ms-excel.controlproperties+xml"/>
  <Override PartName="/xl/ctrlProps/ctrlProp158.xml" ContentType="application/vnd.ms-excel.controlproperties+xml"/>
  <Override PartName="/xl/ctrlProps/ctrlProp147.xml" ContentType="application/vnd.ms-excel.controlproperties+xml"/>
  <Override PartName="/xl/ctrlProps/ctrlProp92.xml" ContentType="application/vnd.ms-excel.controlproperties+xml"/>
  <Override PartName="/xl/ctrlProps/ctrlProp45.xml" ContentType="application/vnd.ms-excel.controlproperties+xml"/>
  <Override PartName="/xl/ctrlProps/ctrlProp56.xml" ContentType="application/vnd.ms-excel.controlproperties+xml"/>
  <Default Extension="xml" ContentType="application/xml"/>
  <Override PartName="/xl/ctrlProps/ctrlProp183.xml" ContentType="application/vnd.ms-excel.controlproperties+xml"/>
  <Override PartName="/xl/ctrlProps/ctrlProp136.xml" ContentType="application/vnd.ms-excel.controlproperties+xml"/>
  <Override PartName="/xl/ctrlProps/ctrlProp81.xml" ContentType="application/vnd.ms-excel.controlproperties+xml"/>
  <Override PartName="/xl/ctrlProps/ctrlProp34.xml" ContentType="application/vnd.ms-excel.controlproperties+xml"/>
  <Override PartName="/xl/worksheets/sheet3.xml" ContentType="application/vnd.openxmlformats-officedocument.spreadsheetml.worksheet+xml"/>
  <Override PartName="/xl/ctrlProps/ctrlProp125.xml" ContentType="application/vnd.ms-excel.controlproperties+xml"/>
  <Override PartName="/xl/ctrlProps/ctrlProp154.xml" ContentType="application/vnd.ms-excel.controlproperties+xml"/>
  <Override PartName="/xl/ctrlProps/ctrlProp143.xml" ContentType="application/vnd.ms-excel.controlproperties+xml"/>
  <Override PartName="/xl/ctrlProps/ctrlProp172.xml" ContentType="application/vnd.ms-excel.controlproperties+xml"/>
  <Override PartName="/xl/ctrlProps/ctrlProp41.xml" ContentType="application/vnd.ms-excel.controlproperties+xml"/>
  <Override PartName="/xl/ctrlProps/ctrlProp70.xml" ContentType="application/vnd.ms-excel.controlproperties+xml"/>
  <Override PartName="/xl/ctrlProps/ctrlProp23.xml" ContentType="application/vnd.ms-excel.controlproperties+xml"/>
  <Override PartName="/xl/ctrlProps/ctrlProp132.xml" ContentType="application/vnd.ms-excel.controlproperties+xml"/>
  <Override PartName="/xl/ctrlProps/ctrlProp150.xml" ContentType="application/vnd.ms-excel.controlproperties+xml"/>
  <Override PartName="/xl/ctrlProps/ctrlProp161.xml" ContentType="application/vnd.ms-excel.controlproperties+xml"/>
  <Override PartName="/xl/ctrlProps/ctrlProp114.xml" ContentType="application/vnd.ms-excel.controlproperties+xml"/>
  <Override PartName="/xl/ctrlProps/ctrlProp103.xml" ContentType="application/vnd.ms-excel.controlproperties+xml"/>
  <Override PartName="/xl/ctrlProps/ctrlProp12.xml" ContentType="application/vnd.ms-excel.controlproperties+xml"/>
  <Override PartName="/xl/ctrlProps/ctrlProp6.xml" ContentType="application/vnd.ms-excel.controlproperties+xml"/>
  <Override PartName="/xl/ctrlProps/ctrlProp30.xml" ContentType="application/vnd.ms-excel.controlproperties+xml"/>
  <Override PartName="/xl/sharedStrings.xml" ContentType="application/vnd.openxmlformats-officedocument.spreadsheetml.sharedStrings+xml"/>
  <Override PartName="/xl/ctrlProps/ctrlProp121.xml" ContentType="application/vnd.ms-excel.controlproperties+xml"/>
  <Override PartName="/xl/ctrlProps/ctrlProp110.xml" ContentType="application/vnd.ms-excel.controlproperties+xml"/>
  <Override PartName="/xl/ctrlProps/ctrlProp2.xml" ContentType="application/vnd.ms-excel.controlproperties+xml"/>
  <Default Extension="bin" ContentType="application/vnd.openxmlformats-officedocument.spreadsheetml.printerSettings"/>
  <Override PartName="/xl/ctrlProps/ctrlProp97.xml" ContentType="application/vnd.ms-excel.controlproperties+xml"/>
  <Override PartName="/xl/ctrlProps/ctrlProp68.xml" ContentType="application/vnd.ms-excel.controlproperties+xml"/>
  <Override PartName="/xl/ctrlProps/ctrlProp79.xml" ContentType="application/vnd.ms-excel.controlproperties+xml"/>
  <Override PartName="/xl/worksheets/sheet14.xml" ContentType="application/vnd.openxmlformats-officedocument.spreadsheetml.worksheet+xml"/>
  <Override PartName="/xl/ctrlProps/ctrlProp159.xml" ContentType="application/vnd.ms-excel.controlproperties+xml"/>
  <Override PartName="/xl/ctrlProps/ctrlProp177.xml" ContentType="application/vnd.ms-excel.controlproperties+xml"/>
  <Override PartName="/xl/ctrlProps/ctrlProp86.xml" ContentType="application/vnd.ms-excel.controlproperties+xml"/>
  <Override PartName="/xl/ctrlProps/ctrlProp57.xml" ContentType="application/vnd.ms-excel.controlproperties+xml"/>
  <Override PartName="/xl/ctrlProps/ctrlProp75.xml" ContentType="application/vnd.ms-excel.controlproperties+xml"/>
  <Override PartName="/xl/ctrlProps/ctrlProp28.xml" ContentType="application/vnd.ms-excel.controlproperties+xml"/>
  <Override PartName="/xl/ctrlProps/ctrlProp39.xml" ContentType="application/vnd.ms-excel.controlproperties+xml"/>
  <Override PartName="/xl/worksheets/sheet8.xml" ContentType="application/vnd.openxmlformats-officedocument.spreadsheetml.worksheet+xml"/>
  <Override PartName="/xl/ctrlProps/ctrlProp148.xml" ContentType="application/vnd.ms-excel.controlproperties+xml"/>
  <Override PartName="/xl/ctrlProps/ctrlProp166.xml" ContentType="application/vnd.ms-excel.controlproperties+xml"/>
  <Override PartName="/xl/ctrlProps/ctrlProp93.xml" ContentType="application/vnd.ms-excel.controlproperties+xml"/>
  <Override PartName="/xl/ctrlProps/ctrlProp119.xml" ContentType="application/vnd.ms-excel.controlproperties+xml"/>
  <Override PartName="/xl/ctrlProps/ctrlProp46.xml" ContentType="application/vnd.ms-excel.controlproperties+xml"/>
  <Override PartName="/xl/ctrlProps/ctrlProp64.xml" ContentType="application/vnd.ms-excel.controlproperties+xml"/>
  <Override PartName="/xl/ctrlProps/ctrlProp17.xml" ContentType="application/vnd.ms-excel.controlproperties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xl/ctrlProps/ctrlProp184.xml" ContentType="application/vnd.ms-excel.controlproperties+xml"/>
  <Override PartName="/xl/ctrlProps/ctrlProp137.xml" ContentType="application/vnd.ms-excel.controlproperties+xml"/>
  <Override PartName="/xl/ctrlProps/ctrlProp126.xml" ContentType="application/vnd.ms-excel.controlproperties+xml"/>
  <Override PartName="/xl/ctrlProps/ctrlProp155.xml" ContentType="application/vnd.ms-excel.controlproperties+xml"/>
  <Override PartName="/xl/ctrlProps/ctrlProp173.xml" ContentType="application/vnd.ms-excel.controlproperties+xml"/>
  <Override PartName="/xl/ctrlProps/ctrlProp82.xml" ContentType="application/vnd.ms-excel.controlproperties+xml"/>
  <Override PartName="/xl/ctrlProps/ctrlProp108.xml" ContentType="application/vnd.ms-excel.controlproperties+xml"/>
  <Override PartName="/xl/ctrlProps/ctrlProp53.xml" ContentType="application/vnd.ms-excel.controlproperties+xml"/>
  <Override PartName="/xl/ctrlProps/ctrlProp71.xml" ContentType="application/vnd.ms-excel.controlproperties+xml"/>
  <Override PartName="/xl/ctrlProps/ctrlProp35.xml" ContentType="application/vnd.ms-excel.controlproperties+xml"/>
  <Override PartName="/xl/ctrlProps/ctrlProp24.xml" ContentType="application/vnd.ms-excel.controlproperties+xml"/>
  <Override PartName="/docProps/app.xml" ContentType="application/vnd.openxmlformats-officedocument.extended-properties+xml"/>
  <Override PartName="/xl/ctrlProps/ctrlProp144.xml" ContentType="application/vnd.ms-excel.controlproperties+xml"/>
  <Override PartName="/xl/ctrlProps/ctrlProp162.xml" ContentType="application/vnd.ms-excel.controlproperties+xml"/>
  <Override PartName="/xl/ctrlProps/ctrlProp115.xml" ContentType="application/vnd.ms-excel.controlproperties+xml"/>
  <Override PartName="/xl/ctrlProps/ctrlProp42.xml" ContentType="application/vnd.ms-excel.controlproperties+xml"/>
  <Override PartName="/xl/ctrlProps/ctrlProp60.xml" ContentType="application/vnd.ms-excel.controlproperties+xml"/>
  <Override PartName="/xl/ctrlProps/ctrlProp13.xml" ContentType="application/vnd.ms-excel.controlproperties+xml"/>
  <Override PartName="/xl/ctrlProps/ctrlProp7.xml" ContentType="application/vnd.ms-excel.controlproperties+xml"/>
  <Default Extension="vml" ContentType="application/vnd.openxmlformats-officedocument.vmlDrawing"/>
  <Override PartName="/xl/calcChain.xml" ContentType="application/vnd.openxmlformats-officedocument.spreadsheetml.calcChain+xml"/>
  <Override PartName="/xl/ctrlProps/ctrlProp133.xml" ContentType="application/vnd.ms-excel.controlproperties+xml"/>
  <Override PartName="/xl/ctrlProps/ctrlProp122.xml" ContentType="application/vnd.ms-excel.controlproperties+xml"/>
  <Override PartName="/xl/ctrlProps/ctrlProp151.xml" ContentType="application/vnd.ms-excel.controlproperties+xml"/>
  <Override PartName="/xl/ctrlProps/ctrlProp180.xml" ContentType="application/vnd.ms-excel.controlproperties+xml"/>
  <Override PartName="/xl/ctrlProps/ctrlProp104.xml" ContentType="application/vnd.ms-excel.controlproperties+xml"/>
  <Override PartName="/xl/ctrlProps/ctrlProp20.xml" ContentType="application/vnd.ms-excel.controlproperties+xml"/>
  <Override PartName="/xl/ctrlProps/ctrlProp31.xml" ContentType="application/vnd.ms-excel.controlproperties+xml"/>
  <Override PartName="/xl/ctrlProps/ctrlProp140.xml" ContentType="application/vnd.ms-excel.controlproperties+xml"/>
  <Override PartName="/xl/ctrlProps/ctrlProp111.xml" ContentType="application/vnd.ms-excel.controlproperties+xml"/>
  <Override PartName="/xl/ctrlProps/ctrlProp3.xml" ContentType="application/vnd.ms-excel.controlproperties+xml"/>
  <Override PartName="/xl/ctrlProps/ctrlProp98.xml" ContentType="application/vnd.ms-excel.controlproperties+xml"/>
  <Override PartName="/xl/ctrlProps/ctrlProp100.xml" ContentType="application/vnd.ms-excel.controlproperties+xml"/>
  <Override PartName="/docProps/core.xml" ContentType="application/vnd.openxmlformats-package.core-properties+xml"/>
  <Override PartName="/xl/ctrlProps/ctrlProp87.xml" ContentType="application/vnd.ms-excel.controlproperties+xml"/>
  <Override PartName="/xl/ctrlProps/ctrlProp69.xml" ContentType="application/vnd.ms-excel.controlproperties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ctrlProps/ctrlProp149.xml" ContentType="application/vnd.ms-excel.controlproperties+xml"/>
  <Override PartName="/xl/ctrlProps/ctrlProp178.xml" ContentType="application/vnd.ms-excel.controlproperties+xml"/>
  <Override PartName="/xl/ctrlProps/ctrlProp94.xml" ContentType="application/vnd.ms-excel.controlproperties+xml"/>
  <Override PartName="/xl/ctrlProps/ctrlProp58.xml" ContentType="application/vnd.ms-excel.controlproperties+xml"/>
  <Override PartName="/xl/ctrlProps/ctrlProp47.xml" ContentType="application/vnd.ms-excel.controlproperties+xml"/>
  <Override PartName="/xl/ctrlProps/ctrlProp76.xml" ContentType="application/vnd.ms-excel.controlproperties+xml"/>
  <Override PartName="/xl/ctrlProps/ctrlProp29.xml" ContentType="application/vnd.ms-excel.controlproperties+xml"/>
  <Override PartName="/xl/worksheets/sheet11.xml" ContentType="application/vnd.openxmlformats-officedocument.spreadsheetml.worksheet+xml"/>
  <Override PartName="/xl/ctrlProps/ctrlProp185.xml" ContentType="application/vnd.ms-excel.controlproperties+xml"/>
  <Override PartName="/xl/ctrlProps/ctrlProp138.xml" ContentType="application/vnd.ms-excel.controlproperties+xml"/>
  <Override PartName="/xl/ctrlProps/ctrlProp167.xml" ContentType="application/vnd.ms-excel.controlproperties+xml"/>
  <Override PartName="/xl/ctrlProps/ctrlProp83.xml" ContentType="application/vnd.ms-excel.controlproperties+xml"/>
  <Override PartName="/xl/ctrlProps/ctrlProp65.xml" ContentType="application/vnd.ms-excel.controlproperties+xml"/>
  <Override PartName="/xl/ctrlProps/ctrlProp18.xml" ContentType="application/vnd.ms-excel.controlproperties+xml"/>
  <Override PartName="/xl/ctrlProps/ctrlProp36.xml" ContentType="application/vnd.ms-excel.controlproperties+xml"/>
  <Default Extension="rels" ContentType="application/vnd.openxmlformats-package.relationships+xml"/>
  <Override PartName="/xl/worksheets/sheet5.xml" ContentType="application/vnd.openxmlformats-officedocument.spreadsheetml.worksheet+xml"/>
  <Override PartName="/xl/ctrlProps/ctrlProp127.xml" ContentType="application/vnd.ms-excel.controlproperties+xml"/>
  <Override PartName="/xl/ctrlProps/ctrlProp145.xml" ContentType="application/vnd.ms-excel.controlproperties+xml"/>
  <Override PartName="/xl/ctrlProps/ctrlProp156.xml" ContentType="application/vnd.ms-excel.controlproperties+xml"/>
  <Override PartName="/xl/ctrlProps/ctrlProp174.xml" ContentType="application/vnd.ms-excel.controlproperties+xml"/>
  <Override PartName="/xl/ctrlProps/ctrlProp90.xml" ContentType="application/vnd.ms-excel.controlproperties+xml"/>
  <Override PartName="/xl/ctrlProps/ctrlProp109.xml" ContentType="application/vnd.ms-excel.controlproperties+xml"/>
  <Override PartName="/xl/ctrlProps/ctrlProp54.xml" ContentType="application/vnd.ms-excel.controlproperties+xml"/>
  <Override PartName="/xl/ctrlProps/ctrlProp43.xml" ContentType="application/vnd.ms-excel.controlproperties+xml"/>
  <Override PartName="/xl/ctrlProps/ctrlProp72.xml" ContentType="application/vnd.ms-excel.controlproperties+xml"/>
  <Override PartName="/xl/ctrlProps/ctrlProp25.xml" ContentType="application/vnd.ms-excel.controlproperties+xml"/>
  <Override PartName="/xl/connections.xml" ContentType="application/vnd.openxmlformats-officedocument.spreadsheetml.connections+xml"/>
  <Override PartName="/xl/ctrlProps/ctrlProp181.xml" ContentType="application/vnd.ms-excel.controlproperties+xml"/>
  <Override PartName="/xl/ctrlProps/ctrlProp134.xml" ContentType="application/vnd.ms-excel.controlproperties+xml"/>
  <Override PartName="/xl/ctrlProps/ctrlProp152.xml" ContentType="application/vnd.ms-excel.controlproperties+xml"/>
  <Override PartName="/xl/ctrlProps/ctrlProp163.xml" ContentType="application/vnd.ms-excel.controlproperties+xml"/>
  <Override PartName="/xl/ctrlProps/ctrlProp105.xml" ContentType="application/vnd.ms-excel.controlproperties+xml"/>
  <Override PartName="/xl/ctrlProps/ctrlProp116.xml" ContentType="application/vnd.ms-excel.controlproperties+xml"/>
  <Override PartName="/xl/ctrlProps/ctrlProp50.xml" ContentType="application/vnd.ms-excel.controlproperties+xml"/>
  <Override PartName="/xl/ctrlProps/ctrlProp61.xml" ContentType="application/vnd.ms-excel.controlproperties+xml"/>
  <Override PartName="/xl/ctrlProps/ctrlProp14.xml" ContentType="application/vnd.ms-excel.controlproperties+xml"/>
  <Override PartName="/xl/ctrlProps/ctrlProp8.xml" ContentType="application/vnd.ms-excel.controlproperties+xml"/>
  <Override PartName="/xl/ctrlProps/ctrlProp32.xml" ContentType="application/vnd.ms-excel.controlproperties+xml"/>
  <Override PartName="/xl/worksheets/sheet1.xml" ContentType="application/vnd.openxmlformats-officedocument.spreadsheetml.worksheet+xml"/>
  <Override PartName="/xl/ctrlProps/ctrlProp123.xml" ContentType="application/vnd.ms-excel.controlproperties+xml"/>
  <Override PartName="/xl/ctrlProps/ctrlProp141.xml" ContentType="application/vnd.ms-excel.controlproperties+xml"/>
  <Override PartName="/xl/ctrlProps/ctrlProp170.xml" ContentType="application/vnd.ms-excel.controlproperties+xml"/>
  <Override PartName="/xl/ctrlProps/ctrlProp21.xml" ContentType="application/vnd.ms-excel.controlproperties+xml"/>
  <Override PartName="/xl/ctrlProps/ctrlProp130.xml" ContentType="application/vnd.ms-excel.controlproperties+xml"/>
  <Override PartName="/xl/ctrlProps/ctrlProp112.xml" ContentType="application/vnd.ms-excel.controlproperties+xml"/>
  <Override PartName="/xl/ctrlProps/ctrlProp101.xml" ContentType="application/vnd.ms-excel.controlproperties+xml"/>
  <Override PartName="/xl/ctrlProps/ctrlProp10.xml" ContentType="application/vnd.ms-excel.controlproperties+xml"/>
  <Override PartName="/xl/ctrlProps/ctrlProp4.xml" ContentType="application/vnd.ms-excel.controlproperties+xml"/>
  <Override PartName="/xl/ctrlProps/ctrlProp99.xml" ContentType="application/vnd.ms-excel.controlproperties+xml"/>
  <Override PartName="/xl/ctrlProps/ctrlProp88.xml" ContentType="application/vnd.ms-excel.controlproperties+xml"/>
  <Override PartName="/xl/ctrlProps/ctrlProp59.xml" ContentType="application/vnd.ms-excel.controlproperties+xml"/>
  <Override PartName="/xl/ctrlProps/ctrlProp77.xml" ContentType="application/vnd.ms-excel.controlproperties+xml"/>
  <Override PartName="/xl/ctrlProps/ctrlProp168.xml" ContentType="application/vnd.ms-excel.controlproperties+xml"/>
  <Override PartName="/xl/ctrlProps/ctrlProp179.xml" ContentType="application/vnd.ms-excel.controlproperties+xml"/>
  <Override PartName="/xl/ctrlProps/ctrlProp95.xml" ContentType="application/vnd.ms-excel.controlproperties+xml"/>
  <Override PartName="/xl/ctrlProps/ctrlProp48.xml" ContentType="application/vnd.ms-excel.controlproperties+xml"/>
  <Override PartName="/xl/ctrlProps/ctrlProp66.xml" ContentType="application/vnd.ms-excel.controlproperties+xml"/>
  <Override PartName="/xl/ctrlProps/ctrlProp19.xml" ContentType="application/vnd.ms-excel.controlproperties+xml"/>
  <Override PartName="/xl/worksheets/sheet6.xml" ContentType="application/vnd.openxmlformats-officedocument.spreadsheetml.worksheet+xml"/>
  <Override PartName="/xl/worksheets/sheet12.xml" ContentType="application/vnd.openxmlformats-officedocument.spreadsheetml.worksheet+xml"/>
  <Override PartName="/xl/ctrlProps/ctrlProp186.xml" ContentType="application/vnd.ms-excel.controlproperties+xml"/>
  <Override PartName="/xl/ctrlProps/ctrlProp128.xml" ContentType="application/vnd.ms-excel.controlproperties+xml"/>
  <Override PartName="/xl/ctrlProps/ctrlProp139.xml" ContentType="application/vnd.ms-excel.controlproperties+xml"/>
  <Override PartName="/xl/ctrlProps/ctrlProp157.xml" ContentType="application/vnd.ms-excel.controlproperties+xml"/>
  <Override PartName="/xl/ctrlProps/ctrlProp175.xml" ContentType="application/vnd.ms-excel.controlproperties+xml"/>
  <Override PartName="/xl/ctrlProps/ctrlProp84.xml" ContentType="application/vnd.ms-excel.controlproperties+xml"/>
  <Override PartName="/xl/ctrlProps/ctrlProp55.xml" ContentType="application/vnd.ms-excel.controlproperties+xml"/>
  <Override PartName="/xl/ctrlProps/ctrlProp73.xml" ContentType="application/vnd.ms-excel.controlproperties+xml"/>
  <Override PartName="/xl/ctrlProps/ctrlProp37.xml" ContentType="application/vnd.ms-excel.controlproperties+xml"/>
  <Override PartName="/xl/ctrlProps/ctrlProp26.xml" ContentType="application/vnd.ms-excel.controlproperties+xml"/>
  <Override PartName="/xl/ctrlProps/ctrlProp146.xml" ContentType="application/vnd.ms-excel.controlproperties+xml"/>
  <Override PartName="/xl/ctrlProps/ctrlProp164.xml" ContentType="application/vnd.ms-excel.controlproperties+xml"/>
  <Override PartName="/xl/ctrlProps/ctrlProp91.xml" ContentType="application/vnd.ms-excel.controlproperties+xml"/>
  <Override PartName="/xl/ctrlProps/ctrlProp117.xml" ContentType="application/vnd.ms-excel.controlproperties+xml"/>
  <Override PartName="/xl/ctrlProps/ctrlProp44.xml" ContentType="application/vnd.ms-excel.controlproperties+xml"/>
  <Override PartName="/xl/ctrlProps/ctrlProp62.xml" ContentType="application/vnd.ms-excel.controlproperties+xml"/>
  <Override PartName="/xl/ctrlProps/ctrlProp15.xml" ContentType="application/vnd.ms-excel.controlproperties+xml"/>
  <Override PartName="/xl/ctrlProps/ctrlProp9.xml" ContentType="application/vnd.ms-excel.controlproperties+xml"/>
  <Override PartName="/xl/worksheets/sheet2.xml" ContentType="application/vnd.openxmlformats-officedocument.spreadsheetml.worksheet+xml"/>
  <Override PartName="/xl/ctrlProps/ctrlProp182.xml" ContentType="application/vnd.ms-excel.controlproperties+xml"/>
  <Override PartName="/xl/ctrlProps/ctrlProp135.xml" ContentType="application/vnd.ms-excel.controlproperties+xml"/>
  <Override PartName="/xl/ctrlProps/ctrlProp124.xml" ContentType="application/vnd.ms-excel.controlproperties+xml"/>
  <Override PartName="/xl/ctrlProps/ctrlProp153.xml" ContentType="application/vnd.ms-excel.controlproperties+xml"/>
  <Override PartName="/xl/ctrlProps/ctrlProp171.xml" ContentType="application/vnd.ms-excel.controlproperties+xml"/>
  <Override PartName="/xl/ctrlProps/ctrlProp106.xml" ContentType="application/vnd.ms-excel.controlproperties+xml"/>
  <Override PartName="/xl/ctrlProps/ctrlProp51.xml" ContentType="application/vnd.ms-excel.controlproperties+xml"/>
  <Override PartName="/xl/ctrlProps/ctrlProp80.xml" ContentType="application/vnd.ms-excel.controlproperties+xml"/>
  <Override PartName="/xl/ctrlProps/ctrlProp33.xml" ContentType="application/vnd.ms-excel.controlproperties+xml"/>
  <Override PartName="/xl/ctrlProps/ctrlProp22.xml" ContentType="application/vnd.ms-excel.controlproperties+xml"/>
  <Override PartName="/xl/ctrlProps/ctrlProp142.xml" ContentType="application/vnd.ms-excel.controlproperties+xml"/>
  <Override PartName="/xl/ctrlProps/ctrlProp160.xml" ContentType="application/vnd.ms-excel.controlproperties+xml"/>
  <Override PartName="/xl/ctrlProps/ctrlProp113.xml" ContentType="application/vnd.ms-excel.controlproperties+xml"/>
  <Override PartName="/xl/ctrlProps/ctrlProp5.xml" ContentType="application/vnd.ms-excel.controlproperties+xml"/>
  <Override PartName="/xl/ctrlProps/ctrlProp11.xml" ContentType="application/vnd.ms-excel.controlproperties+xml"/>
  <Override PartName="/xl/ctrlProps/ctrlProp40.xml" ContentType="application/vnd.ms-excel.controlproperties+xml"/>
  <Override PartName="/xl/ctrlProps/ctrlProp131.xml" ContentType="application/vnd.ms-excel.controlproperties+xml"/>
  <Override PartName="/xl/ctrlProps/ctrlProp102.xml" ContentType="application/vnd.ms-excel.controlproperties+xml"/>
  <Override PartName="/xl/ctrlProps/ctrlProp120.xml" ContentType="application/vnd.ms-excel.controlproperties+xml"/>
  <Override PartName="/xl/ctrlProps/ctrlProp89.xml" ContentType="application/vnd.ms-excel.controlproperties+xml"/>
  <Override PartName="/xl/ctrlProps/ctrlProp1.xml" ContentType="application/vnd.ms-excel.controlproperties+xml"/>
  <Override PartName="/xl/ctrlProps/ctrlProp96.xml" ContentType="application/vnd.ms-excel.controlproperties+xml"/>
  <Override PartName="/xl/ctrlProps/ctrlProp49.xml" ContentType="application/vnd.ms-excel.controlproperties+xml"/>
  <Override PartName="/xl/ctrlProps/ctrlProp187.xml" ContentType="application/vnd.ms-excel.controlproperties+xml"/>
  <Override PartName="/xl/ctrlProps/ctrlProp85.xml" ContentType="application/vnd.ms-excel.controlproperties+xml"/>
  <Override PartName="/xl/ctrlProps/ctrlProp38.xml" ContentType="application/vnd.ms-excel.controlproperties+xml"/>
  <Override PartName="/xl/worksheets/sheet7.xml" ContentType="application/vnd.openxmlformats-officedocument.spreadsheetml.worksheet+xml"/>
  <Override PartName="/xl/ctrlProps/ctrlProp129.xml" ContentType="application/vnd.ms-excel.controlproperties+xml"/>
  <Override PartName="/xl/ctrlProps/ctrlProp176.xml" ContentType="application/vnd.ms-excel.controlproperties+xml"/>
  <Override PartName="/xl/ctrlProps/ctrlProp74.xml" ContentType="application/vnd.ms-excel.controlproperties+xml"/>
  <Override PartName="/xl/ctrlProps/ctrlProp27.xml" ContentType="application/vnd.ms-excel.controlproperties+xml"/>
  <Override PartName="/xl/ctrlProps/ctrlProp165.xml" ContentType="application/vnd.ms-excel.controlproperties+xml"/>
  <Override PartName="/xl/ctrlProps/ctrlProp118.xml" ContentType="application/vnd.ms-excel.controlproperties+xml"/>
  <Override PartName="/xl/ctrlProps/ctrlProp107.xml" ContentType="application/vnd.ms-excel.controlproperties+xml"/>
  <Override PartName="/xl/ctrlProps/ctrlProp52.xml" ContentType="application/vnd.ms-excel.controlproperties+xml"/>
  <Override PartName="/xl/ctrlProps/ctrlProp63.xml" ContentType="application/vnd.ms-excel.controlproperties+xml"/>
  <Override PartName="/xl/ctrlProps/ctrlProp16.xml" ContentType="application/vnd.ms-excel.contro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-108" yWindow="-108" windowWidth="23256" windowHeight="12456" tabRatio="844" activeTab="10"/>
  </bookViews>
  <sheets>
    <sheet name="Informatie" sheetId="131" r:id="rId1"/>
    <sheet name="80 (P)" sheetId="165" r:id="rId2"/>
    <sheet name="90 (P) " sheetId="164" r:id="rId3"/>
    <sheet name="100 (P)" sheetId="142" r:id="rId4"/>
    <sheet name="110 (P)" sheetId="162" r:id="rId5"/>
    <sheet name="120 (P)" sheetId="161" r:id="rId6"/>
    <sheet name="130 (P)" sheetId="137" r:id="rId7"/>
    <sheet name="135 (P)" sheetId="155" r:id="rId8"/>
    <sheet name="140 (P)" sheetId="160" r:id="rId9"/>
    <sheet name="130-140 (P)" sheetId="159" state="hidden" r:id="rId10"/>
    <sheet name="Kampioenen" sheetId="59" r:id="rId11"/>
    <sheet name="Diversen" sheetId="103" r:id="rId12"/>
    <sheet name="Instellingen" sheetId="80" r:id="rId13"/>
    <sheet name="Afvaardiging" sheetId="5" r:id="rId14"/>
  </sheets>
  <definedNames>
    <definedName name="_xlnm.Print_Titles" localSheetId="13">Afvaardiging!$3:$4</definedName>
    <definedName name="_xlnm.Print_Titles" localSheetId="11">Diversen!$8:$8</definedName>
    <definedName name="_xlnm.Print_Titles" localSheetId="10">Kampioenen!$4:$4</definedName>
    <definedName name="Dressuur" localSheetId="11">Diversen!#REF!</definedName>
    <definedName name="Dressuur_1" localSheetId="11">Diversen!#REF!</definedName>
    <definedName name="Dressuur_2" localSheetId="11">Diversen!#REF!</definedName>
    <definedName name="Dressuur_3" localSheetId="11">Diversen!#REF!</definedName>
    <definedName name="Springen" localSheetId="11">Diversen!#REF!</definedName>
    <definedName name="Springen_1" localSheetId="11">Diversen!#REF!</definedName>
    <definedName name="Springen_10" localSheetId="11">Diversen!#REF!</definedName>
    <definedName name="Springen_11" localSheetId="11">Diversen!#REF!</definedName>
    <definedName name="Springen_12" localSheetId="11">Diversen!#REF!</definedName>
    <definedName name="Springen_13" localSheetId="11">Diversen!#REF!</definedName>
    <definedName name="Springen_14" localSheetId="11">Diversen!#REF!</definedName>
    <definedName name="Springen_15" localSheetId="11">Diversen!#REF!</definedName>
    <definedName name="Springen_16" localSheetId="11">Diversen!#REF!</definedName>
    <definedName name="Springen_17" localSheetId="11">Diversen!#REF!</definedName>
    <definedName name="Springen_19" localSheetId="11">Diversen!#REF!</definedName>
    <definedName name="Springen_2" localSheetId="11">Diversen!#REF!</definedName>
    <definedName name="Springen_20" localSheetId="11">Diversen!#REF!</definedName>
    <definedName name="Springen_21" localSheetId="11">Diversen!#REF!</definedName>
    <definedName name="Springen_22" localSheetId="11">Diversen!#REF!</definedName>
    <definedName name="Springen_3" localSheetId="11">Diversen!#REF!</definedName>
    <definedName name="Springen_4" localSheetId="11">Diversen!#REF!</definedName>
    <definedName name="Springen_5" localSheetId="11">Diversen!#REF!</definedName>
    <definedName name="Springen_6" localSheetId="11">Diversen!#REF!</definedName>
    <definedName name="Springen_7" localSheetId="11">Diversen!#REF!</definedName>
    <definedName name="Springen_8" localSheetId="11">Diversen!#REF!</definedName>
    <definedName name="Springen_9" localSheetId="11">Diversen!#REF!</definedName>
  </definedNames>
  <calcPr calcId="125725"/>
</workbook>
</file>

<file path=xl/calcChain.xml><?xml version="1.0" encoding="utf-8"?>
<calcChain xmlns="http://schemas.openxmlformats.org/spreadsheetml/2006/main">
  <c r="CM23" i="162"/>
  <c r="CM22"/>
  <c r="CM21"/>
  <c r="CM20"/>
  <c r="CM17"/>
  <c r="CM15"/>
  <c r="CM19"/>
  <c r="CM18"/>
  <c r="CM16"/>
  <c r="CM14"/>
  <c r="CM12"/>
  <c r="CM11"/>
  <c r="CM10"/>
  <c r="CM9"/>
  <c r="CM13"/>
  <c r="CL23"/>
  <c r="CL22"/>
  <c r="CL21"/>
  <c r="CL20"/>
  <c r="CL17"/>
  <c r="CL15"/>
  <c r="CL19"/>
  <c r="CL18"/>
  <c r="CL16"/>
  <c r="CL14"/>
  <c r="CL12"/>
  <c r="CL11"/>
  <c r="CL10"/>
  <c r="CL9"/>
  <c r="CL13"/>
  <c r="CK23"/>
  <c r="CK22"/>
  <c r="CK21"/>
  <c r="CK20"/>
  <c r="CK17"/>
  <c r="CK15"/>
  <c r="CK19"/>
  <c r="CK18"/>
  <c r="CK16"/>
  <c r="CK14"/>
  <c r="CK12"/>
  <c r="CK11"/>
  <c r="CK10"/>
  <c r="CK9"/>
  <c r="CK13"/>
  <c r="CJ23"/>
  <c r="CN23" s="1"/>
  <c r="CJ22"/>
  <c r="CN22" s="1"/>
  <c r="CJ21"/>
  <c r="CN21" s="1"/>
  <c r="CJ20"/>
  <c r="CN20" s="1"/>
  <c r="CJ17"/>
  <c r="CN17" s="1"/>
  <c r="CJ15"/>
  <c r="CN15" s="1"/>
  <c r="CJ19"/>
  <c r="CN19" s="1"/>
  <c r="CJ18"/>
  <c r="CN18" s="1"/>
  <c r="CJ16"/>
  <c r="CN16" s="1"/>
  <c r="CJ14"/>
  <c r="CN14" s="1"/>
  <c r="CJ12"/>
  <c r="CN12" s="1"/>
  <c r="CJ11"/>
  <c r="CN11" s="1"/>
  <c r="CJ10"/>
  <c r="CN10" s="1"/>
  <c r="CJ9"/>
  <c r="CN9" s="1"/>
  <c r="CJ13"/>
  <c r="CN13" s="1"/>
  <c r="CH23"/>
  <c r="CH22"/>
  <c r="CH21"/>
  <c r="CH20"/>
  <c r="CH17"/>
  <c r="CH15"/>
  <c r="CH19"/>
  <c r="CH18"/>
  <c r="CH16"/>
  <c r="CH14"/>
  <c r="CH12"/>
  <c r="CH11"/>
  <c r="CH10"/>
  <c r="CH9"/>
  <c r="CH13"/>
  <c r="CG23"/>
  <c r="CG22"/>
  <c r="CG21"/>
  <c r="CG20"/>
  <c r="CG17"/>
  <c r="CG15"/>
  <c r="CG19"/>
  <c r="CG18"/>
  <c r="CG16"/>
  <c r="CG14"/>
  <c r="CG12"/>
  <c r="CG11"/>
  <c r="CG10"/>
  <c r="CG9"/>
  <c r="CG13"/>
  <c r="CF23"/>
  <c r="CF22"/>
  <c r="CF21"/>
  <c r="CF20"/>
  <c r="CF17"/>
  <c r="CF15"/>
  <c r="CF19"/>
  <c r="CF18"/>
  <c r="CF16"/>
  <c r="CF14"/>
  <c r="CF12"/>
  <c r="CF11"/>
  <c r="CF10"/>
  <c r="CF9"/>
  <c r="CF13"/>
  <c r="CE23"/>
  <c r="CI23" s="1"/>
  <c r="CE22"/>
  <c r="CI22" s="1"/>
  <c r="CE21"/>
  <c r="CI21" s="1"/>
  <c r="CE20"/>
  <c r="CI20" s="1"/>
  <c r="CE17"/>
  <c r="CI17" s="1"/>
  <c r="CE15"/>
  <c r="CI15" s="1"/>
  <c r="CE19"/>
  <c r="CI19" s="1"/>
  <c r="CE18"/>
  <c r="CI18" s="1"/>
  <c r="CE16"/>
  <c r="CI16" s="1"/>
  <c r="CE14"/>
  <c r="CI14" s="1"/>
  <c r="CE12"/>
  <c r="CI12" s="1"/>
  <c r="CE11"/>
  <c r="CI11" s="1"/>
  <c r="CE10"/>
  <c r="CI10" s="1"/>
  <c r="CE9"/>
  <c r="CI9" s="1"/>
  <c r="CE13"/>
  <c r="CI13" s="1"/>
  <c r="CC23"/>
  <c r="CC22"/>
  <c r="CC21"/>
  <c r="CC20"/>
  <c r="CC17"/>
  <c r="CC15"/>
  <c r="CC19"/>
  <c r="CC18"/>
  <c r="CC16"/>
  <c r="CC14"/>
  <c r="CC12"/>
  <c r="CC11"/>
  <c r="CC10"/>
  <c r="CC9"/>
  <c r="CC13"/>
  <c r="CB23"/>
  <c r="CB22"/>
  <c r="CB21"/>
  <c r="CB20"/>
  <c r="CB17"/>
  <c r="CB15"/>
  <c r="CB19"/>
  <c r="CB18"/>
  <c r="CB16"/>
  <c r="CB14"/>
  <c r="CB12"/>
  <c r="CB11"/>
  <c r="CB10"/>
  <c r="CB9"/>
  <c r="CB13"/>
  <c r="CA23"/>
  <c r="CA22"/>
  <c r="CA21"/>
  <c r="CA20"/>
  <c r="CA17"/>
  <c r="CA15"/>
  <c r="CA19"/>
  <c r="CA18"/>
  <c r="CA16"/>
  <c r="CA14"/>
  <c r="CA12"/>
  <c r="CA11"/>
  <c r="CA10"/>
  <c r="CA9"/>
  <c r="CA13"/>
  <c r="BZ23"/>
  <c r="CD23" s="1"/>
  <c r="BZ22"/>
  <c r="CD22" s="1"/>
  <c r="BZ21"/>
  <c r="CD21" s="1"/>
  <c r="BZ20"/>
  <c r="CD20" s="1"/>
  <c r="BZ17"/>
  <c r="CD17" s="1"/>
  <c r="BZ15"/>
  <c r="CD15" s="1"/>
  <c r="BZ19"/>
  <c r="CD19" s="1"/>
  <c r="BZ18"/>
  <c r="CD18" s="1"/>
  <c r="BZ16"/>
  <c r="CD16" s="1"/>
  <c r="BZ14"/>
  <c r="CD14" s="1"/>
  <c r="BZ12"/>
  <c r="CD12" s="1"/>
  <c r="BZ11"/>
  <c r="CD11" s="1"/>
  <c r="BZ10"/>
  <c r="CD10" s="1"/>
  <c r="BZ9"/>
  <c r="CD9" s="1"/>
  <c r="BZ13"/>
  <c r="CD13" s="1"/>
  <c r="BX23"/>
  <c r="BX22"/>
  <c r="BX21"/>
  <c r="BX20"/>
  <c r="BX17"/>
  <c r="BX15"/>
  <c r="BX19"/>
  <c r="BX18"/>
  <c r="BX16"/>
  <c r="BX14"/>
  <c r="BX12"/>
  <c r="BX11"/>
  <c r="BX10"/>
  <c r="BX9"/>
  <c r="BX13"/>
  <c r="BW23"/>
  <c r="BW22"/>
  <c r="BW21"/>
  <c r="BW20"/>
  <c r="BW17"/>
  <c r="BW15"/>
  <c r="BW19"/>
  <c r="BW18"/>
  <c r="BW16"/>
  <c r="BW14"/>
  <c r="BW12"/>
  <c r="BW11"/>
  <c r="BW10"/>
  <c r="BW9"/>
  <c r="BW13"/>
  <c r="BV23"/>
  <c r="BV22"/>
  <c r="BV21"/>
  <c r="BV20"/>
  <c r="BV17"/>
  <c r="BV15"/>
  <c r="BV19"/>
  <c r="BV18"/>
  <c r="BV16"/>
  <c r="BV14"/>
  <c r="BV12"/>
  <c r="BV11"/>
  <c r="BV10"/>
  <c r="BV9"/>
  <c r="BV13"/>
  <c r="BU23"/>
  <c r="BY23" s="1"/>
  <c r="BU22"/>
  <c r="BY22" s="1"/>
  <c r="BU21"/>
  <c r="BY21" s="1"/>
  <c r="BU20"/>
  <c r="BY20" s="1"/>
  <c r="BU17"/>
  <c r="BY17" s="1"/>
  <c r="BU15"/>
  <c r="BY15" s="1"/>
  <c r="BU19"/>
  <c r="BY19" s="1"/>
  <c r="BU18"/>
  <c r="BY18" s="1"/>
  <c r="BU16"/>
  <c r="BY16" s="1"/>
  <c r="BU14"/>
  <c r="BY14" s="1"/>
  <c r="BU12"/>
  <c r="BY12" s="1"/>
  <c r="BU11"/>
  <c r="BY11" s="1"/>
  <c r="BU10"/>
  <c r="BY10" s="1"/>
  <c r="BU9"/>
  <c r="BY9" s="1"/>
  <c r="BU13"/>
  <c r="BY13" s="1"/>
  <c r="BS23"/>
  <c r="BS22"/>
  <c r="BS21"/>
  <c r="BS20"/>
  <c r="BS17"/>
  <c r="BS15"/>
  <c r="BS19"/>
  <c r="BS18"/>
  <c r="BS16"/>
  <c r="BS14"/>
  <c r="BS12"/>
  <c r="BS11"/>
  <c r="BS10"/>
  <c r="BS9"/>
  <c r="BS13"/>
  <c r="BR23"/>
  <c r="BR22"/>
  <c r="BR21"/>
  <c r="BR20"/>
  <c r="BR17"/>
  <c r="BR15"/>
  <c r="BR19"/>
  <c r="BR18"/>
  <c r="BR16"/>
  <c r="BR14"/>
  <c r="BR12"/>
  <c r="BR11"/>
  <c r="BR10"/>
  <c r="BR9"/>
  <c r="BR13"/>
  <c r="BQ23"/>
  <c r="BQ22"/>
  <c r="BQ21"/>
  <c r="BQ20"/>
  <c r="BQ17"/>
  <c r="BQ15"/>
  <c r="BQ19"/>
  <c r="BQ18"/>
  <c r="BQ16"/>
  <c r="BQ14"/>
  <c r="BQ12"/>
  <c r="BQ11"/>
  <c r="BQ10"/>
  <c r="BQ9"/>
  <c r="BQ13"/>
  <c r="BP23"/>
  <c r="BT23" s="1"/>
  <c r="BP22"/>
  <c r="BP21"/>
  <c r="BT21" s="1"/>
  <c r="BP20"/>
  <c r="BT20" s="1"/>
  <c r="BP17"/>
  <c r="BT17" s="1"/>
  <c r="BP15"/>
  <c r="BP19"/>
  <c r="BT19" s="1"/>
  <c r="BP18"/>
  <c r="BT18" s="1"/>
  <c r="BP16"/>
  <c r="BT16" s="1"/>
  <c r="BP14"/>
  <c r="BP12"/>
  <c r="BT12" s="1"/>
  <c r="BP11"/>
  <c r="BT11" s="1"/>
  <c r="BP10"/>
  <c r="BT10" s="1"/>
  <c r="BP9"/>
  <c r="BP13"/>
  <c r="BT13" s="1"/>
  <c r="BN23"/>
  <c r="BN22"/>
  <c r="BN21"/>
  <c r="BN20"/>
  <c r="BN17"/>
  <c r="BN15"/>
  <c r="BN19"/>
  <c r="BN18"/>
  <c r="BN16"/>
  <c r="BN14"/>
  <c r="BN12"/>
  <c r="BN11"/>
  <c r="BN10"/>
  <c r="BN9"/>
  <c r="BN13"/>
  <c r="BM23"/>
  <c r="BM22"/>
  <c r="BM21"/>
  <c r="BM20"/>
  <c r="BM17"/>
  <c r="BM15"/>
  <c r="BM19"/>
  <c r="BM18"/>
  <c r="BM16"/>
  <c r="BM14"/>
  <c r="BM12"/>
  <c r="BM11"/>
  <c r="BM10"/>
  <c r="BM9"/>
  <c r="BM13"/>
  <c r="BL23"/>
  <c r="BL22"/>
  <c r="BL21"/>
  <c r="BL20"/>
  <c r="BL17"/>
  <c r="BL15"/>
  <c r="BL19"/>
  <c r="BL18"/>
  <c r="BL16"/>
  <c r="BL14"/>
  <c r="BL12"/>
  <c r="BL11"/>
  <c r="BL10"/>
  <c r="BL9"/>
  <c r="BL13"/>
  <c r="BK23"/>
  <c r="BO23" s="1"/>
  <c r="BK22"/>
  <c r="BK21"/>
  <c r="BO21" s="1"/>
  <c r="BK20"/>
  <c r="BO20" s="1"/>
  <c r="BK17"/>
  <c r="BO17" s="1"/>
  <c r="BK15"/>
  <c r="BK19"/>
  <c r="BO19" s="1"/>
  <c r="BK18"/>
  <c r="BO18" s="1"/>
  <c r="BK16"/>
  <c r="BO16" s="1"/>
  <c r="BK14"/>
  <c r="BK12"/>
  <c r="BO12" s="1"/>
  <c r="BK11"/>
  <c r="BO11" s="1"/>
  <c r="BK10"/>
  <c r="BO10" s="1"/>
  <c r="BK9"/>
  <c r="BO9" s="1"/>
  <c r="BK13"/>
  <c r="BO13" s="1"/>
  <c r="BC23"/>
  <c r="BC22"/>
  <c r="BC21"/>
  <c r="BC20"/>
  <c r="BC17"/>
  <c r="BC15"/>
  <c r="BC19"/>
  <c r="BC18"/>
  <c r="BC16"/>
  <c r="BC14"/>
  <c r="BC12"/>
  <c r="BC11"/>
  <c r="BC10"/>
  <c r="BC9"/>
  <c r="BC13"/>
  <c r="CM43"/>
  <c r="CM42"/>
  <c r="CL43"/>
  <c r="CL42"/>
  <c r="CK43"/>
  <c r="CK42"/>
  <c r="CJ43"/>
  <c r="CJ42"/>
  <c r="CN42" s="1"/>
  <c r="CH43"/>
  <c r="CH42"/>
  <c r="CG43"/>
  <c r="CG42"/>
  <c r="CF43"/>
  <c r="CF42"/>
  <c r="CE43"/>
  <c r="CE42"/>
  <c r="CI42" s="1"/>
  <c r="CC43"/>
  <c r="CC42"/>
  <c r="CB43"/>
  <c r="CB42"/>
  <c r="CA43"/>
  <c r="CA42"/>
  <c r="BZ43"/>
  <c r="BZ42"/>
  <c r="CD42" s="1"/>
  <c r="BX43"/>
  <c r="BX42"/>
  <c r="BW43"/>
  <c r="BW42"/>
  <c r="BV43"/>
  <c r="BV42"/>
  <c r="BU43"/>
  <c r="BU42"/>
  <c r="BY42" s="1"/>
  <c r="BS43"/>
  <c r="BS42"/>
  <c r="BR43"/>
  <c r="BR42"/>
  <c r="BQ43"/>
  <c r="BQ42"/>
  <c r="BP43"/>
  <c r="BP42"/>
  <c r="BN43"/>
  <c r="BN42"/>
  <c r="BM43"/>
  <c r="BM42"/>
  <c r="BL43"/>
  <c r="BL42"/>
  <c r="BK43"/>
  <c r="BK42"/>
  <c r="BC43"/>
  <c r="BC42"/>
  <c r="CM24" i="142"/>
  <c r="CM22"/>
  <c r="CM21"/>
  <c r="CM17"/>
  <c r="CM23"/>
  <c r="CM20"/>
  <c r="CM18"/>
  <c r="CM9"/>
  <c r="CM16"/>
  <c r="CM15"/>
  <c r="CM13"/>
  <c r="CM12"/>
  <c r="CM19"/>
  <c r="CM11"/>
  <c r="CM14"/>
  <c r="CM10"/>
  <c r="CL24"/>
  <c r="CL22"/>
  <c r="CL21"/>
  <c r="CL17"/>
  <c r="CL23"/>
  <c r="CL20"/>
  <c r="CL18"/>
  <c r="CL9"/>
  <c r="CL16"/>
  <c r="CL15"/>
  <c r="CL13"/>
  <c r="CL12"/>
  <c r="CL19"/>
  <c r="CL11"/>
  <c r="CL14"/>
  <c r="CL10"/>
  <c r="CK24"/>
  <c r="CK22"/>
  <c r="CK21"/>
  <c r="CK17"/>
  <c r="CK23"/>
  <c r="CK20"/>
  <c r="CK18"/>
  <c r="CK9"/>
  <c r="CK16"/>
  <c r="CK15"/>
  <c r="CK13"/>
  <c r="CK12"/>
  <c r="CK19"/>
  <c r="CK11"/>
  <c r="CK14"/>
  <c r="CK10"/>
  <c r="CJ24"/>
  <c r="CN24" s="1"/>
  <c r="CJ22"/>
  <c r="CN22" s="1"/>
  <c r="CJ21"/>
  <c r="CN21" s="1"/>
  <c r="CJ17"/>
  <c r="CN17" s="1"/>
  <c r="CJ23"/>
  <c r="CN23" s="1"/>
  <c r="CJ20"/>
  <c r="CN20" s="1"/>
  <c r="CJ18"/>
  <c r="CN18" s="1"/>
  <c r="CJ9"/>
  <c r="CN9" s="1"/>
  <c r="CJ16"/>
  <c r="CN16" s="1"/>
  <c r="CJ15"/>
  <c r="CN15" s="1"/>
  <c r="CJ13"/>
  <c r="CN13" s="1"/>
  <c r="CJ12"/>
  <c r="CN12" s="1"/>
  <c r="CJ19"/>
  <c r="CN19" s="1"/>
  <c r="CJ11"/>
  <c r="CN11" s="1"/>
  <c r="CJ14"/>
  <c r="CN14" s="1"/>
  <c r="CJ10"/>
  <c r="CN10" s="1"/>
  <c r="CH24"/>
  <c r="CH22"/>
  <c r="CH21"/>
  <c r="CH17"/>
  <c r="CH23"/>
  <c r="CH20"/>
  <c r="CH18"/>
  <c r="CH9"/>
  <c r="CH16"/>
  <c r="CH15"/>
  <c r="CH13"/>
  <c r="CH12"/>
  <c r="CH19"/>
  <c r="CH11"/>
  <c r="CH14"/>
  <c r="CH10"/>
  <c r="CG24"/>
  <c r="CG22"/>
  <c r="CG21"/>
  <c r="CG17"/>
  <c r="CG23"/>
  <c r="CG20"/>
  <c r="CG18"/>
  <c r="CG9"/>
  <c r="CG16"/>
  <c r="CG15"/>
  <c r="CG13"/>
  <c r="CG12"/>
  <c r="CG19"/>
  <c r="CG11"/>
  <c r="CG14"/>
  <c r="CG10"/>
  <c r="CF24"/>
  <c r="CF22"/>
  <c r="CF21"/>
  <c r="CF17"/>
  <c r="CF23"/>
  <c r="CF20"/>
  <c r="CF18"/>
  <c r="CF9"/>
  <c r="CF16"/>
  <c r="CF15"/>
  <c r="CF13"/>
  <c r="CF12"/>
  <c r="CF19"/>
  <c r="CF11"/>
  <c r="CF14"/>
  <c r="CF10"/>
  <c r="CE24"/>
  <c r="CI24" s="1"/>
  <c r="CE22"/>
  <c r="CI22" s="1"/>
  <c r="CE21"/>
  <c r="CI21" s="1"/>
  <c r="CE17"/>
  <c r="CI17" s="1"/>
  <c r="CE23"/>
  <c r="CI23" s="1"/>
  <c r="CE20"/>
  <c r="CI20" s="1"/>
  <c r="CE18"/>
  <c r="CI18" s="1"/>
  <c r="CE9"/>
  <c r="CI9" s="1"/>
  <c r="CE16"/>
  <c r="CI16" s="1"/>
  <c r="CE15"/>
  <c r="CI15" s="1"/>
  <c r="CE13"/>
  <c r="CI13" s="1"/>
  <c r="CE12"/>
  <c r="CI12" s="1"/>
  <c r="CE19"/>
  <c r="CI19" s="1"/>
  <c r="CE11"/>
  <c r="CI11" s="1"/>
  <c r="CE14"/>
  <c r="CI14" s="1"/>
  <c r="CE10"/>
  <c r="CI10" s="1"/>
  <c r="CC24"/>
  <c r="CC22"/>
  <c r="CC21"/>
  <c r="CC17"/>
  <c r="CC23"/>
  <c r="CC20"/>
  <c r="CC18"/>
  <c r="CC9"/>
  <c r="CC16"/>
  <c r="CC15"/>
  <c r="CC13"/>
  <c r="CC12"/>
  <c r="CC19"/>
  <c r="CC11"/>
  <c r="CC14"/>
  <c r="CC10"/>
  <c r="CB24"/>
  <c r="CB22"/>
  <c r="CB21"/>
  <c r="CB17"/>
  <c r="CB23"/>
  <c r="CB20"/>
  <c r="CB18"/>
  <c r="CB9"/>
  <c r="CB16"/>
  <c r="CB15"/>
  <c r="CB13"/>
  <c r="CB12"/>
  <c r="CB19"/>
  <c r="CB11"/>
  <c r="CB14"/>
  <c r="CB10"/>
  <c r="CA24"/>
  <c r="CA22"/>
  <c r="CA21"/>
  <c r="CA17"/>
  <c r="CA23"/>
  <c r="CA20"/>
  <c r="CA18"/>
  <c r="CA9"/>
  <c r="CA16"/>
  <c r="CA15"/>
  <c r="CA13"/>
  <c r="CA12"/>
  <c r="CA19"/>
  <c r="CA11"/>
  <c r="CA14"/>
  <c r="CA10"/>
  <c r="BZ24"/>
  <c r="CD24" s="1"/>
  <c r="BZ22"/>
  <c r="CD22" s="1"/>
  <c r="BZ21"/>
  <c r="CD21" s="1"/>
  <c r="BZ17"/>
  <c r="CD17" s="1"/>
  <c r="BZ23"/>
  <c r="CD23" s="1"/>
  <c r="BZ20"/>
  <c r="CD20" s="1"/>
  <c r="BZ18"/>
  <c r="CD18" s="1"/>
  <c r="BZ9"/>
  <c r="CD9" s="1"/>
  <c r="BZ16"/>
  <c r="CD16" s="1"/>
  <c r="BZ15"/>
  <c r="CD15" s="1"/>
  <c r="BZ13"/>
  <c r="CD13" s="1"/>
  <c r="BZ12"/>
  <c r="CD12" s="1"/>
  <c r="BZ19"/>
  <c r="CD19" s="1"/>
  <c r="BZ11"/>
  <c r="CD11" s="1"/>
  <c r="BZ14"/>
  <c r="CD14" s="1"/>
  <c r="BZ10"/>
  <c r="CD10" s="1"/>
  <c r="BX24"/>
  <c r="BX22"/>
  <c r="BX21"/>
  <c r="BX17"/>
  <c r="BX23"/>
  <c r="BX20"/>
  <c r="BX18"/>
  <c r="BX9"/>
  <c r="BX16"/>
  <c r="BX15"/>
  <c r="BX13"/>
  <c r="BX12"/>
  <c r="BX19"/>
  <c r="BX11"/>
  <c r="BX14"/>
  <c r="BX10"/>
  <c r="BW24"/>
  <c r="BW22"/>
  <c r="BW21"/>
  <c r="BW17"/>
  <c r="BW23"/>
  <c r="BW20"/>
  <c r="BW18"/>
  <c r="BW9"/>
  <c r="BW16"/>
  <c r="BW15"/>
  <c r="BW13"/>
  <c r="BW12"/>
  <c r="BW19"/>
  <c r="BW11"/>
  <c r="BW14"/>
  <c r="BW10"/>
  <c r="BV24"/>
  <c r="BV22"/>
  <c r="BV21"/>
  <c r="BV17"/>
  <c r="BV23"/>
  <c r="BV20"/>
  <c r="BV18"/>
  <c r="BV9"/>
  <c r="BV16"/>
  <c r="BV15"/>
  <c r="BV13"/>
  <c r="BV12"/>
  <c r="BV19"/>
  <c r="BV11"/>
  <c r="BV14"/>
  <c r="BV10"/>
  <c r="BU24"/>
  <c r="BY24" s="1"/>
  <c r="BU22"/>
  <c r="BY22" s="1"/>
  <c r="BU21"/>
  <c r="BY21" s="1"/>
  <c r="BU17"/>
  <c r="BY17" s="1"/>
  <c r="BU23"/>
  <c r="BY23" s="1"/>
  <c r="BU20"/>
  <c r="BY20" s="1"/>
  <c r="BU18"/>
  <c r="BY18" s="1"/>
  <c r="BU9"/>
  <c r="BY9" s="1"/>
  <c r="BU16"/>
  <c r="BY16" s="1"/>
  <c r="BU15"/>
  <c r="BY15" s="1"/>
  <c r="BU13"/>
  <c r="BY13" s="1"/>
  <c r="BU12"/>
  <c r="BY12" s="1"/>
  <c r="BU19"/>
  <c r="BY19" s="1"/>
  <c r="BU11"/>
  <c r="BY11" s="1"/>
  <c r="BU14"/>
  <c r="BY14" s="1"/>
  <c r="BU10"/>
  <c r="BY10" s="1"/>
  <c r="BS24"/>
  <c r="BS22"/>
  <c r="BS21"/>
  <c r="BS17"/>
  <c r="BS23"/>
  <c r="BS20"/>
  <c r="BS18"/>
  <c r="BS9"/>
  <c r="BS16"/>
  <c r="BS15"/>
  <c r="BS13"/>
  <c r="BS12"/>
  <c r="BS19"/>
  <c r="BS11"/>
  <c r="BS14"/>
  <c r="BS10"/>
  <c r="BR24"/>
  <c r="BR22"/>
  <c r="BR21"/>
  <c r="BR17"/>
  <c r="BR23"/>
  <c r="BR20"/>
  <c r="BR18"/>
  <c r="BR9"/>
  <c r="BR16"/>
  <c r="BR15"/>
  <c r="BR13"/>
  <c r="BR12"/>
  <c r="BR19"/>
  <c r="BR11"/>
  <c r="BR14"/>
  <c r="BR10"/>
  <c r="BQ24"/>
  <c r="BQ22"/>
  <c r="BQ21"/>
  <c r="BQ17"/>
  <c r="BQ23"/>
  <c r="BQ20"/>
  <c r="BQ18"/>
  <c r="BQ9"/>
  <c r="BQ16"/>
  <c r="BQ15"/>
  <c r="BQ13"/>
  <c r="BQ12"/>
  <c r="BQ19"/>
  <c r="BQ11"/>
  <c r="BQ14"/>
  <c r="BQ10"/>
  <c r="BP24"/>
  <c r="BT24" s="1"/>
  <c r="BP22"/>
  <c r="BT22" s="1"/>
  <c r="BP21"/>
  <c r="BT21" s="1"/>
  <c r="BP17"/>
  <c r="BT17" s="1"/>
  <c r="BP23"/>
  <c r="BT23" s="1"/>
  <c r="BP20"/>
  <c r="BT20" s="1"/>
  <c r="BP18"/>
  <c r="BT18" s="1"/>
  <c r="BP9"/>
  <c r="BT9" s="1"/>
  <c r="BP16"/>
  <c r="BT16" s="1"/>
  <c r="BP15"/>
  <c r="BT15" s="1"/>
  <c r="BP13"/>
  <c r="BT13" s="1"/>
  <c r="BP12"/>
  <c r="BT12" s="1"/>
  <c r="BP19"/>
  <c r="BT19" s="1"/>
  <c r="BP11"/>
  <c r="BT11" s="1"/>
  <c r="BP14"/>
  <c r="BT14" s="1"/>
  <c r="BP10"/>
  <c r="BT10" s="1"/>
  <c r="BN24"/>
  <c r="BN22"/>
  <c r="BN21"/>
  <c r="BN17"/>
  <c r="BN23"/>
  <c r="BN20"/>
  <c r="BN18"/>
  <c r="BN9"/>
  <c r="BN16"/>
  <c r="BN15"/>
  <c r="BN13"/>
  <c r="BN12"/>
  <c r="BN19"/>
  <c r="BN11"/>
  <c r="BN14"/>
  <c r="BN10"/>
  <c r="BM24"/>
  <c r="BM22"/>
  <c r="BM21"/>
  <c r="BM17"/>
  <c r="BM23"/>
  <c r="BM20"/>
  <c r="BM18"/>
  <c r="BM9"/>
  <c r="BM16"/>
  <c r="BM15"/>
  <c r="BM13"/>
  <c r="BM12"/>
  <c r="BM19"/>
  <c r="BM11"/>
  <c r="BM14"/>
  <c r="BM10"/>
  <c r="BL24"/>
  <c r="BL22"/>
  <c r="BL21"/>
  <c r="BL17"/>
  <c r="BL23"/>
  <c r="BL20"/>
  <c r="BL18"/>
  <c r="BL9"/>
  <c r="BL16"/>
  <c r="BL15"/>
  <c r="BL13"/>
  <c r="BL12"/>
  <c r="BL19"/>
  <c r="BL11"/>
  <c r="BL14"/>
  <c r="BL10"/>
  <c r="BK24"/>
  <c r="BO24" s="1"/>
  <c r="BK22"/>
  <c r="BO22" s="1"/>
  <c r="BK21"/>
  <c r="BO21" s="1"/>
  <c r="BK17"/>
  <c r="BO17" s="1"/>
  <c r="BK23"/>
  <c r="BO23" s="1"/>
  <c r="BK20"/>
  <c r="BO20" s="1"/>
  <c r="BK18"/>
  <c r="BO18" s="1"/>
  <c r="BK9"/>
  <c r="BO9" s="1"/>
  <c r="BK16"/>
  <c r="BO16" s="1"/>
  <c r="BK15"/>
  <c r="BO15" s="1"/>
  <c r="BK13"/>
  <c r="BO13" s="1"/>
  <c r="BK12"/>
  <c r="BO12" s="1"/>
  <c r="BK19"/>
  <c r="BO19" s="1"/>
  <c r="BK11"/>
  <c r="BO11" s="1"/>
  <c r="BK14"/>
  <c r="BO14" s="1"/>
  <c r="BK10"/>
  <c r="BO10" s="1"/>
  <c r="BC24"/>
  <c r="BC22"/>
  <c r="BC21"/>
  <c r="BC17"/>
  <c r="BC23"/>
  <c r="BC20"/>
  <c r="BC18"/>
  <c r="BC9"/>
  <c r="BC16"/>
  <c r="BC15"/>
  <c r="BC13"/>
  <c r="BC12"/>
  <c r="BC19"/>
  <c r="BC11"/>
  <c r="BC14"/>
  <c r="BC10"/>
  <c r="CM38" i="161"/>
  <c r="CM37"/>
  <c r="CM36"/>
  <c r="CM35"/>
  <c r="CM34"/>
  <c r="CM33"/>
  <c r="CM32"/>
  <c r="CM31"/>
  <c r="CM27"/>
  <c r="CM25"/>
  <c r="CM23"/>
  <c r="CM22"/>
  <c r="CM21"/>
  <c r="CM19"/>
  <c r="CM17"/>
  <c r="CM30"/>
  <c r="CM29"/>
  <c r="CM28"/>
  <c r="CM26"/>
  <c r="CM24"/>
  <c r="CM13"/>
  <c r="CM20"/>
  <c r="CM18"/>
  <c r="CM16"/>
  <c r="CM15"/>
  <c r="CM10"/>
  <c r="CM14"/>
  <c r="CM12"/>
  <c r="CM11"/>
  <c r="CM9"/>
  <c r="CL38"/>
  <c r="CL37"/>
  <c r="CL36"/>
  <c r="CL35"/>
  <c r="CL34"/>
  <c r="CL33"/>
  <c r="CL32"/>
  <c r="CL31"/>
  <c r="CL27"/>
  <c r="CL25"/>
  <c r="CL23"/>
  <c r="CL22"/>
  <c r="CL21"/>
  <c r="CL19"/>
  <c r="CL17"/>
  <c r="CL30"/>
  <c r="CL29"/>
  <c r="CL28"/>
  <c r="CL26"/>
  <c r="CL24"/>
  <c r="CL13"/>
  <c r="CL20"/>
  <c r="CL18"/>
  <c r="CL16"/>
  <c r="CL15"/>
  <c r="CL10"/>
  <c r="CL14"/>
  <c r="CL12"/>
  <c r="CL11"/>
  <c r="CL9"/>
  <c r="CK38"/>
  <c r="CK37"/>
  <c r="CK36"/>
  <c r="CK35"/>
  <c r="CK34"/>
  <c r="CK33"/>
  <c r="CK32"/>
  <c r="CK31"/>
  <c r="CK27"/>
  <c r="CK25"/>
  <c r="CK23"/>
  <c r="CK22"/>
  <c r="CK21"/>
  <c r="CK19"/>
  <c r="CK17"/>
  <c r="CK30"/>
  <c r="CK29"/>
  <c r="CK28"/>
  <c r="CK26"/>
  <c r="CK24"/>
  <c r="CK13"/>
  <c r="CK20"/>
  <c r="CK18"/>
  <c r="CK16"/>
  <c r="CK15"/>
  <c r="CK10"/>
  <c r="CK14"/>
  <c r="CK12"/>
  <c r="CK11"/>
  <c r="CK9"/>
  <c r="CJ38"/>
  <c r="CN38" s="1"/>
  <c r="CJ37"/>
  <c r="CN37" s="1"/>
  <c r="CJ36"/>
  <c r="CN36" s="1"/>
  <c r="CJ35"/>
  <c r="CN35" s="1"/>
  <c r="CJ34"/>
  <c r="CN34" s="1"/>
  <c r="CJ33"/>
  <c r="CN33" s="1"/>
  <c r="CJ32"/>
  <c r="CN32" s="1"/>
  <c r="CJ31"/>
  <c r="CN31" s="1"/>
  <c r="CJ27"/>
  <c r="CN27" s="1"/>
  <c r="CJ25"/>
  <c r="CN25" s="1"/>
  <c r="CJ23"/>
  <c r="CN23" s="1"/>
  <c r="CJ22"/>
  <c r="CN22" s="1"/>
  <c r="CJ21"/>
  <c r="CN21" s="1"/>
  <c r="CJ19"/>
  <c r="CN19" s="1"/>
  <c r="CJ17"/>
  <c r="CN17" s="1"/>
  <c r="CJ30"/>
  <c r="CN30" s="1"/>
  <c r="CJ29"/>
  <c r="CN29" s="1"/>
  <c r="CJ28"/>
  <c r="CN28" s="1"/>
  <c r="CJ26"/>
  <c r="CN26" s="1"/>
  <c r="CJ24"/>
  <c r="CN24" s="1"/>
  <c r="CJ13"/>
  <c r="CN13" s="1"/>
  <c r="CJ20"/>
  <c r="CN20" s="1"/>
  <c r="CJ18"/>
  <c r="CN18" s="1"/>
  <c r="CJ16"/>
  <c r="CN16" s="1"/>
  <c r="CJ15"/>
  <c r="CN15" s="1"/>
  <c r="CJ10"/>
  <c r="CN10" s="1"/>
  <c r="CJ14"/>
  <c r="CN14" s="1"/>
  <c r="CJ12"/>
  <c r="CN12" s="1"/>
  <c r="CJ11"/>
  <c r="CN11" s="1"/>
  <c r="CJ9"/>
  <c r="CN9" s="1"/>
  <c r="CH38"/>
  <c r="CH37"/>
  <c r="CH36"/>
  <c r="CH35"/>
  <c r="CH34"/>
  <c r="CH33"/>
  <c r="CH32"/>
  <c r="CH31"/>
  <c r="CH27"/>
  <c r="CH25"/>
  <c r="CH23"/>
  <c r="CH22"/>
  <c r="CH21"/>
  <c r="CH19"/>
  <c r="CH17"/>
  <c r="CH30"/>
  <c r="CH29"/>
  <c r="CH28"/>
  <c r="CH26"/>
  <c r="CH24"/>
  <c r="CH13"/>
  <c r="CH20"/>
  <c r="CH18"/>
  <c r="CH16"/>
  <c r="CH15"/>
  <c r="CH10"/>
  <c r="CH14"/>
  <c r="CH12"/>
  <c r="CH11"/>
  <c r="CH9"/>
  <c r="CG38"/>
  <c r="CG37"/>
  <c r="CG36"/>
  <c r="CG35"/>
  <c r="CG34"/>
  <c r="CG33"/>
  <c r="CG32"/>
  <c r="CG31"/>
  <c r="CG27"/>
  <c r="CG25"/>
  <c r="CG23"/>
  <c r="CG22"/>
  <c r="CG21"/>
  <c r="CG19"/>
  <c r="CG17"/>
  <c r="CG30"/>
  <c r="CG29"/>
  <c r="CG28"/>
  <c r="CG26"/>
  <c r="CG24"/>
  <c r="CG13"/>
  <c r="CG20"/>
  <c r="CG18"/>
  <c r="CG16"/>
  <c r="CG15"/>
  <c r="CG10"/>
  <c r="CG14"/>
  <c r="CG12"/>
  <c r="CG11"/>
  <c r="CG9"/>
  <c r="CF38"/>
  <c r="CF37"/>
  <c r="CF36"/>
  <c r="CF35"/>
  <c r="CF34"/>
  <c r="CF33"/>
  <c r="CF32"/>
  <c r="CF31"/>
  <c r="CF27"/>
  <c r="CF25"/>
  <c r="CF23"/>
  <c r="CF22"/>
  <c r="CF21"/>
  <c r="CF19"/>
  <c r="CF17"/>
  <c r="CF30"/>
  <c r="CF29"/>
  <c r="CF28"/>
  <c r="CF26"/>
  <c r="CF24"/>
  <c r="CF13"/>
  <c r="CF20"/>
  <c r="CF18"/>
  <c r="CF16"/>
  <c r="CF15"/>
  <c r="CF10"/>
  <c r="CF14"/>
  <c r="CF12"/>
  <c r="CF11"/>
  <c r="CF9"/>
  <c r="CE38"/>
  <c r="CI38" s="1"/>
  <c r="CE37"/>
  <c r="CI37" s="1"/>
  <c r="CE36"/>
  <c r="CI36" s="1"/>
  <c r="CE35"/>
  <c r="CI35" s="1"/>
  <c r="CE34"/>
  <c r="CI34" s="1"/>
  <c r="CE33"/>
  <c r="CI33" s="1"/>
  <c r="CE32"/>
  <c r="CI32" s="1"/>
  <c r="CE31"/>
  <c r="CI31" s="1"/>
  <c r="CE27"/>
  <c r="CI27" s="1"/>
  <c r="CE25"/>
  <c r="CI25" s="1"/>
  <c r="CE23"/>
  <c r="CI23" s="1"/>
  <c r="CE22"/>
  <c r="CI22" s="1"/>
  <c r="CE21"/>
  <c r="CI21" s="1"/>
  <c r="CE19"/>
  <c r="CI19" s="1"/>
  <c r="CE17"/>
  <c r="CI17" s="1"/>
  <c r="CE30"/>
  <c r="CI30" s="1"/>
  <c r="CE29"/>
  <c r="CI29" s="1"/>
  <c r="CE28"/>
  <c r="CI28" s="1"/>
  <c r="CE26"/>
  <c r="CI26" s="1"/>
  <c r="CE24"/>
  <c r="CI24" s="1"/>
  <c r="CE13"/>
  <c r="CI13" s="1"/>
  <c r="CE20"/>
  <c r="CI20" s="1"/>
  <c r="CE18"/>
  <c r="CI18" s="1"/>
  <c r="CE16"/>
  <c r="CI16" s="1"/>
  <c r="CE15"/>
  <c r="CI15" s="1"/>
  <c r="CE10"/>
  <c r="CI10" s="1"/>
  <c r="CE14"/>
  <c r="CI14" s="1"/>
  <c r="CE12"/>
  <c r="CI12" s="1"/>
  <c r="CE11"/>
  <c r="CI11" s="1"/>
  <c r="CE9"/>
  <c r="CI9" s="1"/>
  <c r="CC38"/>
  <c r="CC37"/>
  <c r="CC36"/>
  <c r="CC35"/>
  <c r="CC34"/>
  <c r="CC33"/>
  <c r="CC32"/>
  <c r="CC31"/>
  <c r="CC27"/>
  <c r="CC25"/>
  <c r="CC23"/>
  <c r="CC22"/>
  <c r="CC21"/>
  <c r="CC19"/>
  <c r="CC17"/>
  <c r="CC30"/>
  <c r="CC29"/>
  <c r="CC28"/>
  <c r="CC26"/>
  <c r="CC24"/>
  <c r="CC13"/>
  <c r="CC20"/>
  <c r="CC18"/>
  <c r="CC16"/>
  <c r="CC15"/>
  <c r="CC10"/>
  <c r="CC14"/>
  <c r="CC12"/>
  <c r="CC11"/>
  <c r="CC9"/>
  <c r="CB38"/>
  <c r="CB37"/>
  <c r="CB36"/>
  <c r="CB35"/>
  <c r="CB34"/>
  <c r="CB33"/>
  <c r="CB32"/>
  <c r="CB31"/>
  <c r="CB27"/>
  <c r="CB25"/>
  <c r="CB23"/>
  <c r="CB22"/>
  <c r="CB21"/>
  <c r="CB19"/>
  <c r="CB17"/>
  <c r="CB30"/>
  <c r="CB29"/>
  <c r="CB28"/>
  <c r="CB26"/>
  <c r="CB24"/>
  <c r="CB13"/>
  <c r="CB20"/>
  <c r="CB18"/>
  <c r="CB16"/>
  <c r="CB15"/>
  <c r="CB10"/>
  <c r="CB14"/>
  <c r="CB12"/>
  <c r="CB11"/>
  <c r="CB9"/>
  <c r="CA38"/>
  <c r="CA37"/>
  <c r="CA36"/>
  <c r="CA35"/>
  <c r="CA34"/>
  <c r="CA33"/>
  <c r="CA32"/>
  <c r="CA31"/>
  <c r="CA27"/>
  <c r="CA25"/>
  <c r="CA23"/>
  <c r="CA22"/>
  <c r="CA21"/>
  <c r="CA19"/>
  <c r="CA17"/>
  <c r="CA30"/>
  <c r="CA29"/>
  <c r="CA28"/>
  <c r="CA26"/>
  <c r="CA24"/>
  <c r="CA13"/>
  <c r="CA20"/>
  <c r="CA18"/>
  <c r="CA16"/>
  <c r="CA15"/>
  <c r="CA10"/>
  <c r="CA14"/>
  <c r="CA12"/>
  <c r="CA11"/>
  <c r="CA9"/>
  <c r="BZ38"/>
  <c r="CD38" s="1"/>
  <c r="BZ37"/>
  <c r="CD37" s="1"/>
  <c r="BZ36"/>
  <c r="CD36" s="1"/>
  <c r="BZ35"/>
  <c r="CD35" s="1"/>
  <c r="BZ34"/>
  <c r="CD34" s="1"/>
  <c r="BZ33"/>
  <c r="CD33" s="1"/>
  <c r="BZ32"/>
  <c r="CD32" s="1"/>
  <c r="BZ31"/>
  <c r="CD31" s="1"/>
  <c r="BZ27"/>
  <c r="CD27" s="1"/>
  <c r="BZ25"/>
  <c r="CD25" s="1"/>
  <c r="BZ23"/>
  <c r="CD23" s="1"/>
  <c r="BZ22"/>
  <c r="CD22" s="1"/>
  <c r="BZ21"/>
  <c r="CD21" s="1"/>
  <c r="BZ19"/>
  <c r="CD19" s="1"/>
  <c r="BZ17"/>
  <c r="CD17" s="1"/>
  <c r="BZ30"/>
  <c r="CD30" s="1"/>
  <c r="BZ29"/>
  <c r="CD29" s="1"/>
  <c r="BZ28"/>
  <c r="CD28" s="1"/>
  <c r="BZ26"/>
  <c r="CD26" s="1"/>
  <c r="BZ24"/>
  <c r="CD24" s="1"/>
  <c r="BZ13"/>
  <c r="CD13" s="1"/>
  <c r="BZ20"/>
  <c r="CD20" s="1"/>
  <c r="BZ18"/>
  <c r="CD18" s="1"/>
  <c r="BZ16"/>
  <c r="CD16" s="1"/>
  <c r="BZ15"/>
  <c r="CD15" s="1"/>
  <c r="BZ10"/>
  <c r="CD10" s="1"/>
  <c r="BZ14"/>
  <c r="CD14" s="1"/>
  <c r="BZ12"/>
  <c r="CD12" s="1"/>
  <c r="BZ11"/>
  <c r="CD11" s="1"/>
  <c r="BZ9"/>
  <c r="CD9" s="1"/>
  <c r="BX38"/>
  <c r="BX37"/>
  <c r="BX36"/>
  <c r="BX35"/>
  <c r="BX34"/>
  <c r="BX33"/>
  <c r="BX32"/>
  <c r="BX31"/>
  <c r="BX27"/>
  <c r="BX25"/>
  <c r="BX23"/>
  <c r="BX22"/>
  <c r="BX21"/>
  <c r="BX19"/>
  <c r="BX17"/>
  <c r="BX30"/>
  <c r="BX29"/>
  <c r="BX28"/>
  <c r="BX26"/>
  <c r="BX24"/>
  <c r="BX13"/>
  <c r="BX20"/>
  <c r="BX18"/>
  <c r="BX16"/>
  <c r="BX15"/>
  <c r="BX10"/>
  <c r="BX14"/>
  <c r="BX12"/>
  <c r="BX11"/>
  <c r="BX9"/>
  <c r="BW38"/>
  <c r="BW37"/>
  <c r="BW36"/>
  <c r="BW35"/>
  <c r="BW34"/>
  <c r="BW33"/>
  <c r="BW32"/>
  <c r="BW31"/>
  <c r="BW27"/>
  <c r="BW25"/>
  <c r="BW23"/>
  <c r="BW22"/>
  <c r="BW21"/>
  <c r="BW19"/>
  <c r="BW17"/>
  <c r="BW30"/>
  <c r="BW29"/>
  <c r="BW28"/>
  <c r="BW26"/>
  <c r="BW24"/>
  <c r="BW13"/>
  <c r="BW20"/>
  <c r="BW18"/>
  <c r="BW16"/>
  <c r="BW15"/>
  <c r="BW10"/>
  <c r="BW14"/>
  <c r="BW12"/>
  <c r="BW11"/>
  <c r="BW9"/>
  <c r="BV38"/>
  <c r="BV37"/>
  <c r="BV36"/>
  <c r="BV35"/>
  <c r="BV34"/>
  <c r="BV33"/>
  <c r="BV32"/>
  <c r="BV31"/>
  <c r="BV27"/>
  <c r="BV25"/>
  <c r="BV23"/>
  <c r="BV22"/>
  <c r="BV21"/>
  <c r="BV19"/>
  <c r="BV17"/>
  <c r="BV30"/>
  <c r="BV29"/>
  <c r="BV28"/>
  <c r="BV26"/>
  <c r="BV24"/>
  <c r="BV13"/>
  <c r="BV20"/>
  <c r="BV18"/>
  <c r="BV16"/>
  <c r="BV15"/>
  <c r="BV10"/>
  <c r="BV14"/>
  <c r="BV12"/>
  <c r="BV11"/>
  <c r="BV9"/>
  <c r="BU38"/>
  <c r="BY38" s="1"/>
  <c r="BU37"/>
  <c r="BY37" s="1"/>
  <c r="BU36"/>
  <c r="BY36" s="1"/>
  <c r="BU35"/>
  <c r="BY35" s="1"/>
  <c r="BU34"/>
  <c r="BY34" s="1"/>
  <c r="BU33"/>
  <c r="BY33" s="1"/>
  <c r="BU32"/>
  <c r="BY32" s="1"/>
  <c r="BU31"/>
  <c r="BY31" s="1"/>
  <c r="BU27"/>
  <c r="BY27" s="1"/>
  <c r="BU25"/>
  <c r="BY25" s="1"/>
  <c r="BU23"/>
  <c r="BY23" s="1"/>
  <c r="BU22"/>
  <c r="BY22" s="1"/>
  <c r="BU21"/>
  <c r="BY21" s="1"/>
  <c r="BU19"/>
  <c r="BY19" s="1"/>
  <c r="BU17"/>
  <c r="BY17" s="1"/>
  <c r="BU30"/>
  <c r="BY30" s="1"/>
  <c r="BU29"/>
  <c r="BY29" s="1"/>
  <c r="BU28"/>
  <c r="BY28" s="1"/>
  <c r="BU26"/>
  <c r="BY26" s="1"/>
  <c r="BU24"/>
  <c r="BY24" s="1"/>
  <c r="BU13"/>
  <c r="BY13" s="1"/>
  <c r="BU20"/>
  <c r="BY20" s="1"/>
  <c r="BU18"/>
  <c r="BY18" s="1"/>
  <c r="BU16"/>
  <c r="BY16" s="1"/>
  <c r="BU15"/>
  <c r="BY15" s="1"/>
  <c r="BU10"/>
  <c r="BY10" s="1"/>
  <c r="BU14"/>
  <c r="BY14" s="1"/>
  <c r="BU12"/>
  <c r="BY12" s="1"/>
  <c r="BU11"/>
  <c r="BY11" s="1"/>
  <c r="BU9"/>
  <c r="BY9" s="1"/>
  <c r="BS38"/>
  <c r="BS37"/>
  <c r="BS36"/>
  <c r="BS35"/>
  <c r="BS34"/>
  <c r="BS33"/>
  <c r="BS32"/>
  <c r="BS31"/>
  <c r="BS27"/>
  <c r="BS25"/>
  <c r="BS23"/>
  <c r="BS22"/>
  <c r="BS21"/>
  <c r="BS19"/>
  <c r="BS17"/>
  <c r="BS30"/>
  <c r="BS29"/>
  <c r="BS28"/>
  <c r="BS26"/>
  <c r="BS24"/>
  <c r="BS13"/>
  <c r="BS20"/>
  <c r="BS18"/>
  <c r="BS16"/>
  <c r="BS15"/>
  <c r="BS10"/>
  <c r="BS14"/>
  <c r="BS12"/>
  <c r="BS11"/>
  <c r="BS9"/>
  <c r="BR38"/>
  <c r="BR37"/>
  <c r="BR36"/>
  <c r="BR35"/>
  <c r="BR34"/>
  <c r="BR33"/>
  <c r="BR32"/>
  <c r="BR31"/>
  <c r="BR27"/>
  <c r="BR25"/>
  <c r="BR23"/>
  <c r="BR22"/>
  <c r="BR21"/>
  <c r="BR19"/>
  <c r="BR17"/>
  <c r="BR30"/>
  <c r="BR29"/>
  <c r="BR28"/>
  <c r="BR26"/>
  <c r="BR24"/>
  <c r="BR13"/>
  <c r="BR20"/>
  <c r="BR18"/>
  <c r="BR16"/>
  <c r="BR15"/>
  <c r="BR10"/>
  <c r="BR14"/>
  <c r="BR12"/>
  <c r="BR11"/>
  <c r="BR9"/>
  <c r="BQ38"/>
  <c r="BQ37"/>
  <c r="BQ36"/>
  <c r="BQ35"/>
  <c r="BQ34"/>
  <c r="BQ33"/>
  <c r="BQ32"/>
  <c r="BQ31"/>
  <c r="BQ27"/>
  <c r="BQ25"/>
  <c r="BQ23"/>
  <c r="BQ22"/>
  <c r="BQ21"/>
  <c r="BQ19"/>
  <c r="BQ17"/>
  <c r="BQ30"/>
  <c r="BQ29"/>
  <c r="BQ28"/>
  <c r="BQ26"/>
  <c r="BQ24"/>
  <c r="BQ13"/>
  <c r="BQ20"/>
  <c r="BQ18"/>
  <c r="BQ16"/>
  <c r="BQ15"/>
  <c r="BQ10"/>
  <c r="BQ14"/>
  <c r="BQ12"/>
  <c r="BQ11"/>
  <c r="BQ9"/>
  <c r="BP38"/>
  <c r="BT38" s="1"/>
  <c r="BP37"/>
  <c r="BT37" s="1"/>
  <c r="BP36"/>
  <c r="BT36" s="1"/>
  <c r="BP35"/>
  <c r="BT35" s="1"/>
  <c r="BP34"/>
  <c r="BT34" s="1"/>
  <c r="BP33"/>
  <c r="BT33" s="1"/>
  <c r="BP32"/>
  <c r="BT32" s="1"/>
  <c r="BP31"/>
  <c r="BT31" s="1"/>
  <c r="BP27"/>
  <c r="BT27" s="1"/>
  <c r="BP25"/>
  <c r="BT25" s="1"/>
  <c r="BP23"/>
  <c r="BT23" s="1"/>
  <c r="BP22"/>
  <c r="BT22" s="1"/>
  <c r="BP21"/>
  <c r="BT21" s="1"/>
  <c r="BP19"/>
  <c r="BT19" s="1"/>
  <c r="BP17"/>
  <c r="BT17" s="1"/>
  <c r="BP30"/>
  <c r="BT30" s="1"/>
  <c r="BP29"/>
  <c r="BT29" s="1"/>
  <c r="BP28"/>
  <c r="BT28" s="1"/>
  <c r="BP26"/>
  <c r="BT26" s="1"/>
  <c r="BP24"/>
  <c r="BT24" s="1"/>
  <c r="BP13"/>
  <c r="BT13" s="1"/>
  <c r="BP20"/>
  <c r="BT20" s="1"/>
  <c r="BP18"/>
  <c r="BT18" s="1"/>
  <c r="BP16"/>
  <c r="BT16" s="1"/>
  <c r="BP15"/>
  <c r="BT15" s="1"/>
  <c r="BP10"/>
  <c r="BT10" s="1"/>
  <c r="BP14"/>
  <c r="BT14" s="1"/>
  <c r="BP12"/>
  <c r="BT12" s="1"/>
  <c r="BP11"/>
  <c r="BT11" s="1"/>
  <c r="BP9"/>
  <c r="BT9" s="1"/>
  <c r="BN38"/>
  <c r="BN37"/>
  <c r="BN36"/>
  <c r="BN35"/>
  <c r="BN34"/>
  <c r="BN33"/>
  <c r="BN32"/>
  <c r="BN31"/>
  <c r="BN27"/>
  <c r="BN25"/>
  <c r="BN23"/>
  <c r="BN22"/>
  <c r="BN21"/>
  <c r="BN19"/>
  <c r="BN17"/>
  <c r="BN30"/>
  <c r="BN29"/>
  <c r="BN28"/>
  <c r="BN26"/>
  <c r="BN24"/>
  <c r="BN13"/>
  <c r="BN20"/>
  <c r="BN18"/>
  <c r="BN16"/>
  <c r="BN15"/>
  <c r="BN10"/>
  <c r="BN14"/>
  <c r="BN12"/>
  <c r="BN11"/>
  <c r="BN9"/>
  <c r="BM38"/>
  <c r="BM37"/>
  <c r="BM36"/>
  <c r="BM35"/>
  <c r="BM34"/>
  <c r="BM33"/>
  <c r="BM32"/>
  <c r="BM31"/>
  <c r="BM27"/>
  <c r="BM25"/>
  <c r="BM23"/>
  <c r="BM22"/>
  <c r="BM21"/>
  <c r="BM19"/>
  <c r="BM17"/>
  <c r="BM30"/>
  <c r="BM29"/>
  <c r="BM28"/>
  <c r="BM26"/>
  <c r="BM24"/>
  <c r="BM13"/>
  <c r="BM20"/>
  <c r="BM18"/>
  <c r="BM16"/>
  <c r="BM15"/>
  <c r="BM10"/>
  <c r="BM14"/>
  <c r="BM12"/>
  <c r="BM11"/>
  <c r="BM9"/>
  <c r="BL38"/>
  <c r="BL37"/>
  <c r="BL36"/>
  <c r="BL35"/>
  <c r="BL34"/>
  <c r="BL33"/>
  <c r="BL32"/>
  <c r="BL31"/>
  <c r="BL27"/>
  <c r="BL25"/>
  <c r="BL23"/>
  <c r="BL22"/>
  <c r="BL21"/>
  <c r="BL19"/>
  <c r="BL17"/>
  <c r="BL30"/>
  <c r="BL29"/>
  <c r="BL28"/>
  <c r="BL26"/>
  <c r="BL24"/>
  <c r="BL13"/>
  <c r="BL20"/>
  <c r="BL18"/>
  <c r="BL16"/>
  <c r="BL15"/>
  <c r="BL10"/>
  <c r="BL14"/>
  <c r="BL12"/>
  <c r="BL11"/>
  <c r="BL9"/>
  <c r="BK38"/>
  <c r="BO38" s="1"/>
  <c r="BK37"/>
  <c r="BO37" s="1"/>
  <c r="BK36"/>
  <c r="BO36" s="1"/>
  <c r="BK35"/>
  <c r="BO35" s="1"/>
  <c r="BK34"/>
  <c r="BO34" s="1"/>
  <c r="BK33"/>
  <c r="BO33" s="1"/>
  <c r="BK32"/>
  <c r="BO32" s="1"/>
  <c r="BK31"/>
  <c r="BO31" s="1"/>
  <c r="BK27"/>
  <c r="BO27" s="1"/>
  <c r="BK25"/>
  <c r="BO25" s="1"/>
  <c r="BK23"/>
  <c r="BO23" s="1"/>
  <c r="BK22"/>
  <c r="BO22" s="1"/>
  <c r="BK21"/>
  <c r="BO21" s="1"/>
  <c r="BK19"/>
  <c r="BO19" s="1"/>
  <c r="BK17"/>
  <c r="BO17" s="1"/>
  <c r="BK30"/>
  <c r="BO30" s="1"/>
  <c r="BK29"/>
  <c r="BO29" s="1"/>
  <c r="BK28"/>
  <c r="BO28" s="1"/>
  <c r="BK26"/>
  <c r="BO26" s="1"/>
  <c r="BK24"/>
  <c r="BO24" s="1"/>
  <c r="BK13"/>
  <c r="BO13" s="1"/>
  <c r="BK20"/>
  <c r="BO20" s="1"/>
  <c r="BK18"/>
  <c r="BO18" s="1"/>
  <c r="BK16"/>
  <c r="BO16" s="1"/>
  <c r="BK15"/>
  <c r="BO15" s="1"/>
  <c r="BK10"/>
  <c r="BO10" s="1"/>
  <c r="BK14"/>
  <c r="BO14" s="1"/>
  <c r="BK12"/>
  <c r="BO12" s="1"/>
  <c r="BK11"/>
  <c r="BO11" s="1"/>
  <c r="BK9"/>
  <c r="BO9" s="1"/>
  <c r="BC38"/>
  <c r="BC37"/>
  <c r="BC36"/>
  <c r="BC35"/>
  <c r="BC34"/>
  <c r="BC33"/>
  <c r="BC32"/>
  <c r="BC31"/>
  <c r="BC27"/>
  <c r="BC25"/>
  <c r="BC23"/>
  <c r="BC22"/>
  <c r="BC21"/>
  <c r="BC19"/>
  <c r="BC17"/>
  <c r="BC30"/>
  <c r="BC29"/>
  <c r="BC28"/>
  <c r="BC26"/>
  <c r="BC24"/>
  <c r="BC13"/>
  <c r="BC20"/>
  <c r="BC18"/>
  <c r="BC16"/>
  <c r="BC15"/>
  <c r="BC10"/>
  <c r="BC14"/>
  <c r="BC12"/>
  <c r="BC11"/>
  <c r="BC9"/>
  <c r="CM41" i="162"/>
  <c r="CL41"/>
  <c r="CK41"/>
  <c r="CJ41"/>
  <c r="CH41"/>
  <c r="CG41"/>
  <c r="CF41"/>
  <c r="CE41"/>
  <c r="CC41"/>
  <c r="CB41"/>
  <c r="CA41"/>
  <c r="BZ41"/>
  <c r="BX41"/>
  <c r="BW41"/>
  <c r="BV41"/>
  <c r="BU41"/>
  <c r="BS41"/>
  <c r="BR41"/>
  <c r="BQ41"/>
  <c r="BP41"/>
  <c r="BN41"/>
  <c r="BM41"/>
  <c r="BL41"/>
  <c r="BK41"/>
  <c r="BC41"/>
  <c r="CM40"/>
  <c r="CM39"/>
  <c r="CM38"/>
  <c r="CM37"/>
  <c r="CL40"/>
  <c r="CL39"/>
  <c r="CL38"/>
  <c r="CL37"/>
  <c r="CK40"/>
  <c r="CK39"/>
  <c r="CK38"/>
  <c r="CK37"/>
  <c r="CJ40"/>
  <c r="CN40" s="1"/>
  <c r="CJ39"/>
  <c r="CN39" s="1"/>
  <c r="CJ38"/>
  <c r="CN38" s="1"/>
  <c r="CJ37"/>
  <c r="CN37" s="1"/>
  <c r="CH40"/>
  <c r="CH39"/>
  <c r="CH38"/>
  <c r="CH37"/>
  <c r="CG40"/>
  <c r="CG39"/>
  <c r="CG38"/>
  <c r="CG37"/>
  <c r="CF40"/>
  <c r="CF39"/>
  <c r="CF38"/>
  <c r="CF37"/>
  <c r="CE40"/>
  <c r="CI40" s="1"/>
  <c r="CE39"/>
  <c r="CI39" s="1"/>
  <c r="CE38"/>
  <c r="CI38" s="1"/>
  <c r="CE37"/>
  <c r="CI37" s="1"/>
  <c r="CC40"/>
  <c r="CC39"/>
  <c r="CC38"/>
  <c r="CC37"/>
  <c r="CB40"/>
  <c r="CB39"/>
  <c r="CB38"/>
  <c r="CB37"/>
  <c r="CA40"/>
  <c r="CA39"/>
  <c r="CA38"/>
  <c r="CA37"/>
  <c r="BZ40"/>
  <c r="CD40" s="1"/>
  <c r="BZ39"/>
  <c r="CD39" s="1"/>
  <c r="BZ38"/>
  <c r="CD38" s="1"/>
  <c r="BZ37"/>
  <c r="CD37" s="1"/>
  <c r="BX40"/>
  <c r="BX39"/>
  <c r="BX38"/>
  <c r="BX37"/>
  <c r="BW40"/>
  <c r="BW39"/>
  <c r="BW38"/>
  <c r="BW37"/>
  <c r="BV40"/>
  <c r="BV39"/>
  <c r="BV38"/>
  <c r="BV37"/>
  <c r="BU40"/>
  <c r="BY40" s="1"/>
  <c r="BU39"/>
  <c r="BY39" s="1"/>
  <c r="BU38"/>
  <c r="BY38" s="1"/>
  <c r="BU37"/>
  <c r="BY37" s="1"/>
  <c r="BS40"/>
  <c r="BS39"/>
  <c r="BS38"/>
  <c r="BS37"/>
  <c r="BR40"/>
  <c r="BR39"/>
  <c r="BR38"/>
  <c r="BR37"/>
  <c r="BQ40"/>
  <c r="BQ39"/>
  <c r="BQ38"/>
  <c r="BQ37"/>
  <c r="BP40"/>
  <c r="BT40" s="1"/>
  <c r="BP39"/>
  <c r="BT39" s="1"/>
  <c r="BP38"/>
  <c r="BT38" s="1"/>
  <c r="BP37"/>
  <c r="BT37" s="1"/>
  <c r="BN40"/>
  <c r="BN39"/>
  <c r="BN38"/>
  <c r="BN37"/>
  <c r="BM40"/>
  <c r="BM39"/>
  <c r="BM38"/>
  <c r="BM37"/>
  <c r="BL40"/>
  <c r="BL39"/>
  <c r="BL38"/>
  <c r="BL37"/>
  <c r="BK40"/>
  <c r="BO40" s="1"/>
  <c r="BK39"/>
  <c r="BO39" s="1"/>
  <c r="BK38"/>
  <c r="BO38" s="1"/>
  <c r="BK37"/>
  <c r="BO37" s="1"/>
  <c r="BC40"/>
  <c r="BC39"/>
  <c r="BC38"/>
  <c r="BC37"/>
  <c r="CM23" i="164"/>
  <c r="CM22"/>
  <c r="CM21"/>
  <c r="CM20"/>
  <c r="CM18"/>
  <c r="CM16"/>
  <c r="CM19"/>
  <c r="CM14"/>
  <c r="CM17"/>
  <c r="CM15"/>
  <c r="CM12"/>
  <c r="CM13"/>
  <c r="CM10"/>
  <c r="CM11"/>
  <c r="CM9"/>
  <c r="CL23"/>
  <c r="CL22"/>
  <c r="CL21"/>
  <c r="CL20"/>
  <c r="CL18"/>
  <c r="CL16"/>
  <c r="CL19"/>
  <c r="CL14"/>
  <c r="CL17"/>
  <c r="CL15"/>
  <c r="CL12"/>
  <c r="CL13"/>
  <c r="CL10"/>
  <c r="CL11"/>
  <c r="CL9"/>
  <c r="CK23"/>
  <c r="CK22"/>
  <c r="CK21"/>
  <c r="CK20"/>
  <c r="CK18"/>
  <c r="CK16"/>
  <c r="CK19"/>
  <c r="CK14"/>
  <c r="CK17"/>
  <c r="CK15"/>
  <c r="CK12"/>
  <c r="CK13"/>
  <c r="CK10"/>
  <c r="CK11"/>
  <c r="CK9"/>
  <c r="CJ23"/>
  <c r="CN23" s="1"/>
  <c r="CJ22"/>
  <c r="CN22" s="1"/>
  <c r="CJ21"/>
  <c r="CJ20"/>
  <c r="CN20" s="1"/>
  <c r="CJ18"/>
  <c r="CN18" s="1"/>
  <c r="CJ16"/>
  <c r="CN16" s="1"/>
  <c r="CJ19"/>
  <c r="CJ14"/>
  <c r="CN14" s="1"/>
  <c r="CJ17"/>
  <c r="CN17" s="1"/>
  <c r="CJ15"/>
  <c r="CN15" s="1"/>
  <c r="CJ12"/>
  <c r="CJ13"/>
  <c r="CN13" s="1"/>
  <c r="CJ10"/>
  <c r="CN10" s="1"/>
  <c r="CJ11"/>
  <c r="CN11" s="1"/>
  <c r="CJ9"/>
  <c r="CH23"/>
  <c r="CH22"/>
  <c r="CH21"/>
  <c r="CH20"/>
  <c r="CH18"/>
  <c r="CH16"/>
  <c r="CH19"/>
  <c r="CH14"/>
  <c r="CH17"/>
  <c r="CH15"/>
  <c r="CH12"/>
  <c r="CH13"/>
  <c r="CH10"/>
  <c r="CH11"/>
  <c r="CH9"/>
  <c r="CG23"/>
  <c r="CG22"/>
  <c r="CG21"/>
  <c r="CG20"/>
  <c r="CG18"/>
  <c r="CG16"/>
  <c r="CG19"/>
  <c r="CG14"/>
  <c r="CG17"/>
  <c r="CG15"/>
  <c r="CG12"/>
  <c r="CG13"/>
  <c r="CG10"/>
  <c r="CG11"/>
  <c r="CG9"/>
  <c r="CF23"/>
  <c r="CF22"/>
  <c r="CF21"/>
  <c r="CF20"/>
  <c r="CF18"/>
  <c r="CF16"/>
  <c r="CF19"/>
  <c r="CF14"/>
  <c r="CF17"/>
  <c r="CF15"/>
  <c r="CF12"/>
  <c r="CF13"/>
  <c r="CF10"/>
  <c r="CF11"/>
  <c r="CF9"/>
  <c r="CE23"/>
  <c r="CI23" s="1"/>
  <c r="CE22"/>
  <c r="CI22" s="1"/>
  <c r="CE21"/>
  <c r="CE20"/>
  <c r="CE18"/>
  <c r="CI18" s="1"/>
  <c r="CE16"/>
  <c r="CI16" s="1"/>
  <c r="CE19"/>
  <c r="CE14"/>
  <c r="CE17"/>
  <c r="CI17" s="1"/>
  <c r="CE15"/>
  <c r="CI15" s="1"/>
  <c r="CE12"/>
  <c r="CE13"/>
  <c r="CE10"/>
  <c r="CI10" s="1"/>
  <c r="CE11"/>
  <c r="CI11" s="1"/>
  <c r="CE9"/>
  <c r="CC23"/>
  <c r="CC22"/>
  <c r="CC21"/>
  <c r="CC20"/>
  <c r="CC18"/>
  <c r="CC16"/>
  <c r="CC19"/>
  <c r="CC14"/>
  <c r="CC17"/>
  <c r="CC15"/>
  <c r="CC12"/>
  <c r="CC13"/>
  <c r="CC10"/>
  <c r="CC11"/>
  <c r="CC9"/>
  <c r="CB23"/>
  <c r="CB22"/>
  <c r="CB21"/>
  <c r="CB20"/>
  <c r="CB18"/>
  <c r="CB16"/>
  <c r="CB19"/>
  <c r="CB14"/>
  <c r="CB17"/>
  <c r="CB15"/>
  <c r="CB12"/>
  <c r="CB13"/>
  <c r="CB10"/>
  <c r="CB11"/>
  <c r="CB9"/>
  <c r="CA23"/>
  <c r="CA22"/>
  <c r="CA21"/>
  <c r="CA20"/>
  <c r="CA18"/>
  <c r="CA16"/>
  <c r="CA19"/>
  <c r="CA14"/>
  <c r="CA17"/>
  <c r="CA15"/>
  <c r="CA12"/>
  <c r="CA13"/>
  <c r="CA10"/>
  <c r="CA11"/>
  <c r="CA9"/>
  <c r="BZ23"/>
  <c r="CD23" s="1"/>
  <c r="BZ22"/>
  <c r="CD22" s="1"/>
  <c r="BZ21"/>
  <c r="BZ20"/>
  <c r="BZ18"/>
  <c r="CD18" s="1"/>
  <c r="BZ16"/>
  <c r="CD16" s="1"/>
  <c r="BZ19"/>
  <c r="BZ14"/>
  <c r="BZ17"/>
  <c r="CD17" s="1"/>
  <c r="BZ15"/>
  <c r="CD15" s="1"/>
  <c r="BZ12"/>
  <c r="BZ13"/>
  <c r="BZ10"/>
  <c r="CD10" s="1"/>
  <c r="BZ11"/>
  <c r="CD11" s="1"/>
  <c r="BZ9"/>
  <c r="BX23"/>
  <c r="BX22"/>
  <c r="BX21"/>
  <c r="BX20"/>
  <c r="BX18"/>
  <c r="BX16"/>
  <c r="BX19"/>
  <c r="BX14"/>
  <c r="BX17"/>
  <c r="BX15"/>
  <c r="BX12"/>
  <c r="BX13"/>
  <c r="BX10"/>
  <c r="BX11"/>
  <c r="BX9"/>
  <c r="BW23"/>
  <c r="BW22"/>
  <c r="BW21"/>
  <c r="BW20"/>
  <c r="BW18"/>
  <c r="BW16"/>
  <c r="BW19"/>
  <c r="BW14"/>
  <c r="BW17"/>
  <c r="BW15"/>
  <c r="BW12"/>
  <c r="BW13"/>
  <c r="BW10"/>
  <c r="BW11"/>
  <c r="BW9"/>
  <c r="BV23"/>
  <c r="BV22"/>
  <c r="BV21"/>
  <c r="BV20"/>
  <c r="BV18"/>
  <c r="BV16"/>
  <c r="BV19"/>
  <c r="BV14"/>
  <c r="BV17"/>
  <c r="BV15"/>
  <c r="BV12"/>
  <c r="BV13"/>
  <c r="BV10"/>
  <c r="BV11"/>
  <c r="BV9"/>
  <c r="BU23"/>
  <c r="BY23" s="1"/>
  <c r="BU22"/>
  <c r="BY22" s="1"/>
  <c r="BU21"/>
  <c r="BU20"/>
  <c r="BU18"/>
  <c r="BY18" s="1"/>
  <c r="BU16"/>
  <c r="BY16" s="1"/>
  <c r="BU19"/>
  <c r="BU14"/>
  <c r="BU17"/>
  <c r="BY17" s="1"/>
  <c r="BU15"/>
  <c r="BY15" s="1"/>
  <c r="BU12"/>
  <c r="BU13"/>
  <c r="BU10"/>
  <c r="BY10" s="1"/>
  <c r="BU11"/>
  <c r="BY11" s="1"/>
  <c r="BU9"/>
  <c r="BS23"/>
  <c r="BS22"/>
  <c r="BS21"/>
  <c r="BS20"/>
  <c r="BS18"/>
  <c r="BS16"/>
  <c r="BS19"/>
  <c r="BS14"/>
  <c r="BS17"/>
  <c r="BS15"/>
  <c r="BS12"/>
  <c r="BS13"/>
  <c r="BS10"/>
  <c r="BS11"/>
  <c r="BS9"/>
  <c r="BR23"/>
  <c r="BR22"/>
  <c r="BR21"/>
  <c r="BR20"/>
  <c r="BR18"/>
  <c r="BR16"/>
  <c r="BR19"/>
  <c r="BR14"/>
  <c r="BR17"/>
  <c r="BR15"/>
  <c r="BR12"/>
  <c r="BR13"/>
  <c r="BR10"/>
  <c r="BR11"/>
  <c r="BR9"/>
  <c r="BQ23"/>
  <c r="BQ22"/>
  <c r="BQ21"/>
  <c r="BQ20"/>
  <c r="BQ18"/>
  <c r="BQ16"/>
  <c r="BQ19"/>
  <c r="BQ14"/>
  <c r="BQ17"/>
  <c r="BQ15"/>
  <c r="BQ12"/>
  <c r="BQ13"/>
  <c r="BQ10"/>
  <c r="BQ11"/>
  <c r="BQ9"/>
  <c r="BP23"/>
  <c r="BT23" s="1"/>
  <c r="BP22"/>
  <c r="BT22" s="1"/>
  <c r="BP21"/>
  <c r="BP20"/>
  <c r="BP18"/>
  <c r="BT18" s="1"/>
  <c r="BP16"/>
  <c r="BT16" s="1"/>
  <c r="BP19"/>
  <c r="BP14"/>
  <c r="BP17"/>
  <c r="BT17" s="1"/>
  <c r="BP15"/>
  <c r="BT15" s="1"/>
  <c r="BP12"/>
  <c r="BP13"/>
  <c r="BP10"/>
  <c r="BT10" s="1"/>
  <c r="BP11"/>
  <c r="BT11" s="1"/>
  <c r="BP9"/>
  <c r="BN23"/>
  <c r="BN22"/>
  <c r="BN21"/>
  <c r="BN20"/>
  <c r="BN18"/>
  <c r="BN16"/>
  <c r="BN19"/>
  <c r="BN14"/>
  <c r="BN17"/>
  <c r="BN15"/>
  <c r="BN12"/>
  <c r="BN13"/>
  <c r="BN10"/>
  <c r="BN11"/>
  <c r="BN9"/>
  <c r="BM23"/>
  <c r="BM22"/>
  <c r="BM21"/>
  <c r="BM20"/>
  <c r="BM18"/>
  <c r="BM16"/>
  <c r="BM19"/>
  <c r="BM14"/>
  <c r="BM17"/>
  <c r="BM15"/>
  <c r="BM12"/>
  <c r="BM13"/>
  <c r="BM10"/>
  <c r="BM11"/>
  <c r="BM9"/>
  <c r="BL23"/>
  <c r="BL22"/>
  <c r="BL21"/>
  <c r="BL20"/>
  <c r="BL18"/>
  <c r="BL16"/>
  <c r="BL19"/>
  <c r="BL14"/>
  <c r="BL17"/>
  <c r="BL15"/>
  <c r="BL12"/>
  <c r="BL13"/>
  <c r="BL10"/>
  <c r="BL11"/>
  <c r="BL9"/>
  <c r="BK23"/>
  <c r="BO23" s="1"/>
  <c r="BK22"/>
  <c r="BO22" s="1"/>
  <c r="BK21"/>
  <c r="BK20"/>
  <c r="BK18"/>
  <c r="BO18" s="1"/>
  <c r="BK16"/>
  <c r="BO16" s="1"/>
  <c r="BK19"/>
  <c r="BK14"/>
  <c r="BK17"/>
  <c r="BO17" s="1"/>
  <c r="BK15"/>
  <c r="BO15" s="1"/>
  <c r="BK12"/>
  <c r="BK13"/>
  <c r="BK10"/>
  <c r="BO10" s="1"/>
  <c r="BK11"/>
  <c r="BO11" s="1"/>
  <c r="BK9"/>
  <c r="BC23"/>
  <c r="BC22"/>
  <c r="BC21"/>
  <c r="BC20"/>
  <c r="BC18"/>
  <c r="BC16"/>
  <c r="BC19"/>
  <c r="BC14"/>
  <c r="BC17"/>
  <c r="BC15"/>
  <c r="BC12"/>
  <c r="BC13"/>
  <c r="BC10"/>
  <c r="BC11"/>
  <c r="BC9"/>
  <c r="CM28" i="165"/>
  <c r="CM27"/>
  <c r="CM26"/>
  <c r="CM25"/>
  <c r="CM24"/>
  <c r="CM23"/>
  <c r="CM22"/>
  <c r="CM21"/>
  <c r="CM20"/>
  <c r="CM19"/>
  <c r="CM18"/>
  <c r="CM17"/>
  <c r="CM16"/>
  <c r="CM15"/>
  <c r="CM11"/>
  <c r="CM14"/>
  <c r="CM13"/>
  <c r="CM12"/>
  <c r="CM10"/>
  <c r="CM9"/>
  <c r="CL28"/>
  <c r="CL27"/>
  <c r="CL26"/>
  <c r="CL25"/>
  <c r="CL24"/>
  <c r="CL23"/>
  <c r="CL22"/>
  <c r="CL21"/>
  <c r="CL20"/>
  <c r="CL19"/>
  <c r="CL18"/>
  <c r="CL17"/>
  <c r="CL16"/>
  <c r="CL15"/>
  <c r="CL11"/>
  <c r="CL14"/>
  <c r="CL13"/>
  <c r="CL12"/>
  <c r="CL10"/>
  <c r="CL9"/>
  <c r="CK28"/>
  <c r="CK27"/>
  <c r="CK26"/>
  <c r="CK25"/>
  <c r="CK24"/>
  <c r="CK23"/>
  <c r="CK22"/>
  <c r="CK21"/>
  <c r="CK20"/>
  <c r="CK19"/>
  <c r="CK18"/>
  <c r="CK17"/>
  <c r="CK16"/>
  <c r="CK15"/>
  <c r="CK11"/>
  <c r="CK14"/>
  <c r="CK13"/>
  <c r="CK12"/>
  <c r="CK10"/>
  <c r="CK9"/>
  <c r="CJ28"/>
  <c r="CN28" s="1"/>
  <c r="CJ27"/>
  <c r="CN27" s="1"/>
  <c r="CJ26"/>
  <c r="CN26" s="1"/>
  <c r="CJ25"/>
  <c r="CN25" s="1"/>
  <c r="CJ24"/>
  <c r="CN24" s="1"/>
  <c r="CJ23"/>
  <c r="CN23" s="1"/>
  <c r="CJ22"/>
  <c r="CN22" s="1"/>
  <c r="CJ21"/>
  <c r="CN21" s="1"/>
  <c r="CJ20"/>
  <c r="CN20" s="1"/>
  <c r="CJ19"/>
  <c r="CN19" s="1"/>
  <c r="CJ18"/>
  <c r="CN18" s="1"/>
  <c r="CJ17"/>
  <c r="CN17" s="1"/>
  <c r="CJ16"/>
  <c r="CN16" s="1"/>
  <c r="CJ15"/>
  <c r="CN15" s="1"/>
  <c r="CJ11"/>
  <c r="CN11" s="1"/>
  <c r="CJ14"/>
  <c r="CN14" s="1"/>
  <c r="CJ13"/>
  <c r="CN13" s="1"/>
  <c r="CJ12"/>
  <c r="CN12" s="1"/>
  <c r="CJ10"/>
  <c r="CN10" s="1"/>
  <c r="CJ9"/>
  <c r="CN9" s="1"/>
  <c r="CH28"/>
  <c r="CH27"/>
  <c r="CH26"/>
  <c r="CH25"/>
  <c r="CH24"/>
  <c r="CH23"/>
  <c r="CH22"/>
  <c r="CH21"/>
  <c r="CH20"/>
  <c r="CH19"/>
  <c r="CH18"/>
  <c r="CH17"/>
  <c r="CH16"/>
  <c r="CH15"/>
  <c r="CH11"/>
  <c r="CH14"/>
  <c r="CH13"/>
  <c r="CH12"/>
  <c r="CH10"/>
  <c r="CH9"/>
  <c r="CG28"/>
  <c r="CG27"/>
  <c r="CG26"/>
  <c r="CG25"/>
  <c r="CG24"/>
  <c r="CG23"/>
  <c r="CG22"/>
  <c r="CG21"/>
  <c r="CG20"/>
  <c r="CG19"/>
  <c r="CG18"/>
  <c r="CG17"/>
  <c r="CG16"/>
  <c r="CG15"/>
  <c r="CG11"/>
  <c r="CG14"/>
  <c r="CG13"/>
  <c r="CG12"/>
  <c r="CG10"/>
  <c r="CG9"/>
  <c r="CF28"/>
  <c r="CF27"/>
  <c r="CF26"/>
  <c r="CF25"/>
  <c r="CF24"/>
  <c r="CF23"/>
  <c r="CF22"/>
  <c r="CF21"/>
  <c r="CF20"/>
  <c r="CF19"/>
  <c r="CF18"/>
  <c r="CF17"/>
  <c r="CF16"/>
  <c r="CF15"/>
  <c r="CF11"/>
  <c r="CF14"/>
  <c r="CF13"/>
  <c r="CF12"/>
  <c r="CF10"/>
  <c r="CF9"/>
  <c r="CE28"/>
  <c r="CI28" s="1"/>
  <c r="CE27"/>
  <c r="CI27" s="1"/>
  <c r="CE26"/>
  <c r="CI26" s="1"/>
  <c r="CE25"/>
  <c r="CI25" s="1"/>
  <c r="CE24"/>
  <c r="CI24" s="1"/>
  <c r="CE23"/>
  <c r="CI23" s="1"/>
  <c r="CE22"/>
  <c r="CI22" s="1"/>
  <c r="CE21"/>
  <c r="CI21" s="1"/>
  <c r="CE20"/>
  <c r="CI20" s="1"/>
  <c r="CE19"/>
  <c r="CI19" s="1"/>
  <c r="CE18"/>
  <c r="CI18" s="1"/>
  <c r="CE17"/>
  <c r="CI17" s="1"/>
  <c r="CE16"/>
  <c r="CI16" s="1"/>
  <c r="CE15"/>
  <c r="CI15" s="1"/>
  <c r="CE11"/>
  <c r="CI11" s="1"/>
  <c r="CE14"/>
  <c r="CI14" s="1"/>
  <c r="CE13"/>
  <c r="CI13" s="1"/>
  <c r="CE12"/>
  <c r="CI12" s="1"/>
  <c r="CE10"/>
  <c r="CI10" s="1"/>
  <c r="CE9"/>
  <c r="CI9" s="1"/>
  <c r="CC28"/>
  <c r="CC27"/>
  <c r="CC26"/>
  <c r="CC25"/>
  <c r="CC24"/>
  <c r="CC23"/>
  <c r="CC22"/>
  <c r="CC21"/>
  <c r="CC20"/>
  <c r="CC19"/>
  <c r="CC18"/>
  <c r="CC17"/>
  <c r="CC16"/>
  <c r="CC15"/>
  <c r="CC11"/>
  <c r="CC14"/>
  <c r="CC13"/>
  <c r="CC12"/>
  <c r="CC10"/>
  <c r="CC9"/>
  <c r="CB28"/>
  <c r="CB27"/>
  <c r="CB26"/>
  <c r="CB25"/>
  <c r="CB24"/>
  <c r="CB23"/>
  <c r="CB22"/>
  <c r="CB21"/>
  <c r="CB20"/>
  <c r="CB19"/>
  <c r="CB18"/>
  <c r="CB17"/>
  <c r="CB16"/>
  <c r="CB15"/>
  <c r="CB11"/>
  <c r="CB14"/>
  <c r="CB13"/>
  <c r="CB12"/>
  <c r="CB10"/>
  <c r="CB9"/>
  <c r="CA28"/>
  <c r="CA27"/>
  <c r="CA26"/>
  <c r="CA25"/>
  <c r="CA24"/>
  <c r="CA23"/>
  <c r="CA22"/>
  <c r="CA21"/>
  <c r="CA20"/>
  <c r="CA19"/>
  <c r="CA18"/>
  <c r="CA17"/>
  <c r="CA16"/>
  <c r="CA15"/>
  <c r="CA11"/>
  <c r="CA14"/>
  <c r="CA13"/>
  <c r="CA12"/>
  <c r="CA10"/>
  <c r="CA9"/>
  <c r="BZ28"/>
  <c r="CD28" s="1"/>
  <c r="BZ27"/>
  <c r="CD27" s="1"/>
  <c r="BZ26"/>
  <c r="CD26" s="1"/>
  <c r="BZ25"/>
  <c r="CD25" s="1"/>
  <c r="BZ24"/>
  <c r="CD24" s="1"/>
  <c r="BZ23"/>
  <c r="CD23" s="1"/>
  <c r="BZ22"/>
  <c r="CD22" s="1"/>
  <c r="BZ21"/>
  <c r="CD21" s="1"/>
  <c r="BZ20"/>
  <c r="CD20" s="1"/>
  <c r="BZ19"/>
  <c r="CD19" s="1"/>
  <c r="BZ18"/>
  <c r="CD18" s="1"/>
  <c r="BZ17"/>
  <c r="CD17" s="1"/>
  <c r="BZ16"/>
  <c r="CD16" s="1"/>
  <c r="BZ15"/>
  <c r="CD15" s="1"/>
  <c r="BZ11"/>
  <c r="CD11" s="1"/>
  <c r="BZ14"/>
  <c r="CD14" s="1"/>
  <c r="BZ13"/>
  <c r="CD13" s="1"/>
  <c r="BZ12"/>
  <c r="CD12" s="1"/>
  <c r="BZ10"/>
  <c r="CD10" s="1"/>
  <c r="BZ9"/>
  <c r="CD9" s="1"/>
  <c r="BX28"/>
  <c r="BX27"/>
  <c r="BX26"/>
  <c r="BX25"/>
  <c r="BX24"/>
  <c r="BX23"/>
  <c r="BX22"/>
  <c r="BX21"/>
  <c r="BX20"/>
  <c r="BX19"/>
  <c r="BX18"/>
  <c r="BX17"/>
  <c r="BX16"/>
  <c r="BX15"/>
  <c r="BX11"/>
  <c r="BX14"/>
  <c r="BX13"/>
  <c r="BX12"/>
  <c r="BX10"/>
  <c r="BX9"/>
  <c r="BW28"/>
  <c r="BW27"/>
  <c r="BW26"/>
  <c r="BW25"/>
  <c r="BW24"/>
  <c r="BW23"/>
  <c r="BW22"/>
  <c r="BW21"/>
  <c r="BW20"/>
  <c r="BW19"/>
  <c r="BW18"/>
  <c r="BW17"/>
  <c r="BW16"/>
  <c r="BW15"/>
  <c r="BW11"/>
  <c r="BW14"/>
  <c r="BW13"/>
  <c r="BW12"/>
  <c r="BW10"/>
  <c r="BW9"/>
  <c r="BV28"/>
  <c r="BV27"/>
  <c r="BV26"/>
  <c r="BV25"/>
  <c r="BV24"/>
  <c r="BV23"/>
  <c r="BV22"/>
  <c r="BV21"/>
  <c r="BV20"/>
  <c r="BV19"/>
  <c r="BV18"/>
  <c r="BV17"/>
  <c r="BV16"/>
  <c r="BV15"/>
  <c r="BV11"/>
  <c r="BV14"/>
  <c r="BV13"/>
  <c r="BV12"/>
  <c r="BV10"/>
  <c r="BV9"/>
  <c r="BU28"/>
  <c r="BY28" s="1"/>
  <c r="BU27"/>
  <c r="BY27" s="1"/>
  <c r="BU26"/>
  <c r="BY26" s="1"/>
  <c r="BU25"/>
  <c r="BY25" s="1"/>
  <c r="BU24"/>
  <c r="BY24" s="1"/>
  <c r="BU23"/>
  <c r="BY23" s="1"/>
  <c r="BU22"/>
  <c r="BY22" s="1"/>
  <c r="BU21"/>
  <c r="BY21" s="1"/>
  <c r="BU20"/>
  <c r="BY20" s="1"/>
  <c r="BU19"/>
  <c r="BY19" s="1"/>
  <c r="BU18"/>
  <c r="BY18" s="1"/>
  <c r="BU17"/>
  <c r="BY17" s="1"/>
  <c r="BU16"/>
  <c r="BY16" s="1"/>
  <c r="BU15"/>
  <c r="BY15" s="1"/>
  <c r="BU11"/>
  <c r="BY11" s="1"/>
  <c r="BU14"/>
  <c r="BY14" s="1"/>
  <c r="BU13"/>
  <c r="BY13" s="1"/>
  <c r="BU12"/>
  <c r="BY12" s="1"/>
  <c r="BU10"/>
  <c r="BY10" s="1"/>
  <c r="BU9"/>
  <c r="BY9" s="1"/>
  <c r="BS28"/>
  <c r="BS27"/>
  <c r="BS26"/>
  <c r="BS25"/>
  <c r="BS24"/>
  <c r="BS23"/>
  <c r="BS22"/>
  <c r="BS21"/>
  <c r="BS20"/>
  <c r="BS19"/>
  <c r="BS18"/>
  <c r="BS17"/>
  <c r="BS16"/>
  <c r="BS15"/>
  <c r="BS11"/>
  <c r="BS14"/>
  <c r="BS13"/>
  <c r="BS12"/>
  <c r="BS10"/>
  <c r="BS9"/>
  <c r="BR28"/>
  <c r="BR27"/>
  <c r="BR26"/>
  <c r="BR25"/>
  <c r="BR24"/>
  <c r="BR23"/>
  <c r="BR22"/>
  <c r="BR21"/>
  <c r="BR20"/>
  <c r="BR19"/>
  <c r="BR18"/>
  <c r="BR17"/>
  <c r="BR16"/>
  <c r="BR15"/>
  <c r="BR11"/>
  <c r="BR14"/>
  <c r="BR13"/>
  <c r="BR12"/>
  <c r="BR10"/>
  <c r="BR9"/>
  <c r="BQ28"/>
  <c r="BQ27"/>
  <c r="BQ26"/>
  <c r="BQ25"/>
  <c r="BQ24"/>
  <c r="BQ23"/>
  <c r="BQ22"/>
  <c r="BQ21"/>
  <c r="BQ20"/>
  <c r="BQ19"/>
  <c r="BQ18"/>
  <c r="BQ17"/>
  <c r="BQ16"/>
  <c r="BQ15"/>
  <c r="BQ11"/>
  <c r="BQ14"/>
  <c r="BQ13"/>
  <c r="BQ12"/>
  <c r="BQ10"/>
  <c r="BQ9"/>
  <c r="BP28"/>
  <c r="BT28" s="1"/>
  <c r="BP27"/>
  <c r="BT27" s="1"/>
  <c r="BP26"/>
  <c r="BT26" s="1"/>
  <c r="BP25"/>
  <c r="BT25" s="1"/>
  <c r="BP24"/>
  <c r="BT24" s="1"/>
  <c r="BP23"/>
  <c r="BT23" s="1"/>
  <c r="BP22"/>
  <c r="BT22" s="1"/>
  <c r="BP21"/>
  <c r="BT21" s="1"/>
  <c r="BP20"/>
  <c r="BT20" s="1"/>
  <c r="BP19"/>
  <c r="BT19" s="1"/>
  <c r="BP18"/>
  <c r="BT18" s="1"/>
  <c r="BP17"/>
  <c r="BT17" s="1"/>
  <c r="BP16"/>
  <c r="BT16" s="1"/>
  <c r="BP15"/>
  <c r="BT15" s="1"/>
  <c r="BP11"/>
  <c r="BT11" s="1"/>
  <c r="BP14"/>
  <c r="BT14" s="1"/>
  <c r="BP13"/>
  <c r="BT13" s="1"/>
  <c r="BP12"/>
  <c r="BT12" s="1"/>
  <c r="BP10"/>
  <c r="BT10" s="1"/>
  <c r="BP9"/>
  <c r="BT9" s="1"/>
  <c r="BN28"/>
  <c r="BN27"/>
  <c r="BN26"/>
  <c r="BN25"/>
  <c r="BN24"/>
  <c r="BN23"/>
  <c r="BN22"/>
  <c r="BN21"/>
  <c r="BN20"/>
  <c r="BN19"/>
  <c r="BN18"/>
  <c r="BN17"/>
  <c r="BN16"/>
  <c r="BN15"/>
  <c r="BN11"/>
  <c r="BN14"/>
  <c r="BN13"/>
  <c r="BN12"/>
  <c r="BN10"/>
  <c r="BN9"/>
  <c r="BM28"/>
  <c r="BM27"/>
  <c r="BM26"/>
  <c r="BM25"/>
  <c r="BM24"/>
  <c r="BM23"/>
  <c r="BM22"/>
  <c r="BM21"/>
  <c r="BM20"/>
  <c r="BM19"/>
  <c r="BM18"/>
  <c r="BM17"/>
  <c r="BM16"/>
  <c r="BM15"/>
  <c r="BM11"/>
  <c r="BM14"/>
  <c r="BM13"/>
  <c r="BM12"/>
  <c r="BM10"/>
  <c r="BM9"/>
  <c r="BL28"/>
  <c r="BL27"/>
  <c r="BL26"/>
  <c r="BL25"/>
  <c r="BL24"/>
  <c r="BL23"/>
  <c r="BL22"/>
  <c r="BL21"/>
  <c r="BL20"/>
  <c r="BL19"/>
  <c r="BL18"/>
  <c r="BL17"/>
  <c r="BL16"/>
  <c r="BL15"/>
  <c r="BL11"/>
  <c r="BL14"/>
  <c r="BL13"/>
  <c r="BL12"/>
  <c r="BL10"/>
  <c r="BL9"/>
  <c r="BK28"/>
  <c r="BO28" s="1"/>
  <c r="BK27"/>
  <c r="BO27" s="1"/>
  <c r="BK26"/>
  <c r="BO26" s="1"/>
  <c r="BK25"/>
  <c r="BO25" s="1"/>
  <c r="BK24"/>
  <c r="BO24" s="1"/>
  <c r="BK23"/>
  <c r="BO23" s="1"/>
  <c r="BK22"/>
  <c r="BO22" s="1"/>
  <c r="BK21"/>
  <c r="BO21" s="1"/>
  <c r="BK20"/>
  <c r="BO20" s="1"/>
  <c r="BK19"/>
  <c r="BO19" s="1"/>
  <c r="BK18"/>
  <c r="BO18" s="1"/>
  <c r="BK17"/>
  <c r="BO17" s="1"/>
  <c r="BK16"/>
  <c r="BO16" s="1"/>
  <c r="BK15"/>
  <c r="BO15" s="1"/>
  <c r="BK11"/>
  <c r="BO11" s="1"/>
  <c r="BK14"/>
  <c r="BO14" s="1"/>
  <c r="BK13"/>
  <c r="BO13" s="1"/>
  <c r="BK12"/>
  <c r="BO12" s="1"/>
  <c r="BK10"/>
  <c r="BO10" s="1"/>
  <c r="BK9"/>
  <c r="BO9" s="1"/>
  <c r="BC28"/>
  <c r="BC27"/>
  <c r="BC26"/>
  <c r="BC25"/>
  <c r="BC24"/>
  <c r="BC23"/>
  <c r="BC22"/>
  <c r="BC21"/>
  <c r="BC20"/>
  <c r="BC19"/>
  <c r="BC18"/>
  <c r="BC17"/>
  <c r="BC16"/>
  <c r="BC15"/>
  <c r="BC11"/>
  <c r="BC14"/>
  <c r="BC13"/>
  <c r="BC12"/>
  <c r="BC10"/>
  <c r="BC9"/>
  <c r="CM30"/>
  <c r="CL30"/>
  <c r="CK30"/>
  <c r="CJ30"/>
  <c r="CH30"/>
  <c r="CG30"/>
  <c r="CF30"/>
  <c r="CE30"/>
  <c r="CC30"/>
  <c r="CB30"/>
  <c r="CA30"/>
  <c r="BZ30"/>
  <c r="BX30"/>
  <c r="BW30"/>
  <c r="BV30"/>
  <c r="BU30"/>
  <c r="BS30"/>
  <c r="BR30"/>
  <c r="BQ30"/>
  <c r="BP30"/>
  <c r="BT30" s="1"/>
  <c r="BN30"/>
  <c r="BM30"/>
  <c r="BL30"/>
  <c r="BK30"/>
  <c r="BO30" s="1"/>
  <c r="BC30"/>
  <c r="CM35" i="142"/>
  <c r="CL35"/>
  <c r="CK35"/>
  <c r="CJ35"/>
  <c r="CH35"/>
  <c r="CG35"/>
  <c r="CF35"/>
  <c r="CE35"/>
  <c r="CC35"/>
  <c r="CB35"/>
  <c r="CA35"/>
  <c r="BZ35"/>
  <c r="BX35"/>
  <c r="BW35"/>
  <c r="BV35"/>
  <c r="BU35"/>
  <c r="BS35"/>
  <c r="BR35"/>
  <c r="BQ35"/>
  <c r="BP35"/>
  <c r="BN35"/>
  <c r="BM35"/>
  <c r="BL35"/>
  <c r="BK35"/>
  <c r="BC35"/>
  <c r="CM43" i="161"/>
  <c r="CM42"/>
  <c r="CM41"/>
  <c r="CM40"/>
  <c r="CM39"/>
  <c r="CL43"/>
  <c r="CL42"/>
  <c r="CL41"/>
  <c r="CL40"/>
  <c r="CL39"/>
  <c r="CK43"/>
  <c r="CK42"/>
  <c r="CK41"/>
  <c r="CK40"/>
  <c r="CK39"/>
  <c r="CJ43"/>
  <c r="CJ42"/>
  <c r="CJ41"/>
  <c r="CJ40"/>
  <c r="CJ39"/>
  <c r="CH43"/>
  <c r="CH42"/>
  <c r="CH41"/>
  <c r="CH40"/>
  <c r="CH39"/>
  <c r="CG43"/>
  <c r="CG42"/>
  <c r="CG41"/>
  <c r="CG40"/>
  <c r="CG39"/>
  <c r="CF43"/>
  <c r="CF42"/>
  <c r="CF41"/>
  <c r="CF40"/>
  <c r="CF39"/>
  <c r="CE43"/>
  <c r="CE42"/>
  <c r="CE41"/>
  <c r="CE40"/>
  <c r="CE39"/>
  <c r="CC43"/>
  <c r="CC42"/>
  <c r="CC41"/>
  <c r="CC40"/>
  <c r="CC39"/>
  <c r="CB43"/>
  <c r="CB42"/>
  <c r="CB41"/>
  <c r="CB40"/>
  <c r="CB39"/>
  <c r="CA43"/>
  <c r="CA42"/>
  <c r="CA41"/>
  <c r="CA40"/>
  <c r="CA39"/>
  <c r="BZ43"/>
  <c r="BZ42"/>
  <c r="BZ41"/>
  <c r="BZ40"/>
  <c r="BZ39"/>
  <c r="BX43"/>
  <c r="BX42"/>
  <c r="BX41"/>
  <c r="BX40"/>
  <c r="BX39"/>
  <c r="BW43"/>
  <c r="BW42"/>
  <c r="BW41"/>
  <c r="BW40"/>
  <c r="BW39"/>
  <c r="BV43"/>
  <c r="BV42"/>
  <c r="BV41"/>
  <c r="BV40"/>
  <c r="BV39"/>
  <c r="BU43"/>
  <c r="BU42"/>
  <c r="BU41"/>
  <c r="BU40"/>
  <c r="BU39"/>
  <c r="BS43"/>
  <c r="BS42"/>
  <c r="BS41"/>
  <c r="BS40"/>
  <c r="BS39"/>
  <c r="BR43"/>
  <c r="BR42"/>
  <c r="BR41"/>
  <c r="BR40"/>
  <c r="BR39"/>
  <c r="BQ43"/>
  <c r="BQ42"/>
  <c r="BQ41"/>
  <c r="BQ40"/>
  <c r="BQ39"/>
  <c r="BP43"/>
  <c r="BP42"/>
  <c r="BP41"/>
  <c r="BP40"/>
  <c r="BP39"/>
  <c r="BN43"/>
  <c r="BN42"/>
  <c r="BN41"/>
  <c r="BN40"/>
  <c r="BN39"/>
  <c r="BM43"/>
  <c r="BM42"/>
  <c r="BM41"/>
  <c r="BM40"/>
  <c r="BM39"/>
  <c r="BL43"/>
  <c r="BL42"/>
  <c r="BL41"/>
  <c r="BL40"/>
  <c r="BL39"/>
  <c r="BK43"/>
  <c r="BK42"/>
  <c r="BK41"/>
  <c r="BK40"/>
  <c r="BK39"/>
  <c r="BC43"/>
  <c r="BC42"/>
  <c r="BC41"/>
  <c r="BC40"/>
  <c r="BC39"/>
  <c r="CM36" i="162"/>
  <c r="CM35"/>
  <c r="CM34"/>
  <c r="CM33"/>
  <c r="CM32"/>
  <c r="CM31"/>
  <c r="CM30"/>
  <c r="CM29"/>
  <c r="CM28"/>
  <c r="CM27"/>
  <c r="CM26"/>
  <c r="CM25"/>
  <c r="CM24"/>
  <c r="CL36"/>
  <c r="CL35"/>
  <c r="CL34"/>
  <c r="CL33"/>
  <c r="CL32"/>
  <c r="CL31"/>
  <c r="CL30"/>
  <c r="CL29"/>
  <c r="CL28"/>
  <c r="CL27"/>
  <c r="CL26"/>
  <c r="CL25"/>
  <c r="CL24"/>
  <c r="CK36"/>
  <c r="CK35"/>
  <c r="CK34"/>
  <c r="CK33"/>
  <c r="CK32"/>
  <c r="CK31"/>
  <c r="CK30"/>
  <c r="CK29"/>
  <c r="CK28"/>
  <c r="CK27"/>
  <c r="CK26"/>
  <c r="CK25"/>
  <c r="CK24"/>
  <c r="CJ36"/>
  <c r="CJ35"/>
  <c r="CJ34"/>
  <c r="CJ33"/>
  <c r="CJ32"/>
  <c r="CJ31"/>
  <c r="CJ30"/>
  <c r="CJ29"/>
  <c r="CJ28"/>
  <c r="CJ27"/>
  <c r="CJ26"/>
  <c r="CJ25"/>
  <c r="CJ24"/>
  <c r="CH36"/>
  <c r="CH35"/>
  <c r="CH34"/>
  <c r="CH33"/>
  <c r="CH32"/>
  <c r="CH31"/>
  <c r="CH30"/>
  <c r="CH29"/>
  <c r="CH28"/>
  <c r="CH27"/>
  <c r="CH26"/>
  <c r="CH25"/>
  <c r="CH24"/>
  <c r="CG36"/>
  <c r="CG35"/>
  <c r="CG34"/>
  <c r="CG33"/>
  <c r="CG32"/>
  <c r="CG31"/>
  <c r="CG30"/>
  <c r="CG29"/>
  <c r="CG28"/>
  <c r="CG27"/>
  <c r="CG26"/>
  <c r="CG25"/>
  <c r="CG24"/>
  <c r="CF36"/>
  <c r="CF35"/>
  <c r="CF34"/>
  <c r="CF33"/>
  <c r="CF32"/>
  <c r="CF31"/>
  <c r="CF30"/>
  <c r="CF29"/>
  <c r="CF28"/>
  <c r="CF27"/>
  <c r="CF26"/>
  <c r="CF25"/>
  <c r="CF24"/>
  <c r="CE36"/>
  <c r="CE35"/>
  <c r="CE34"/>
  <c r="CE33"/>
  <c r="CE32"/>
  <c r="CE31"/>
  <c r="CE30"/>
  <c r="CE29"/>
  <c r="CE28"/>
  <c r="CE27"/>
  <c r="CE26"/>
  <c r="CE25"/>
  <c r="CE24"/>
  <c r="CC36"/>
  <c r="CC35"/>
  <c r="CC34"/>
  <c r="CC33"/>
  <c r="CC32"/>
  <c r="CC31"/>
  <c r="CC30"/>
  <c r="CC29"/>
  <c r="CC28"/>
  <c r="CC27"/>
  <c r="CC26"/>
  <c r="CC25"/>
  <c r="CC24"/>
  <c r="CB36"/>
  <c r="CB35"/>
  <c r="CB34"/>
  <c r="CB33"/>
  <c r="CB32"/>
  <c r="CB31"/>
  <c r="CB30"/>
  <c r="CB29"/>
  <c r="CB28"/>
  <c r="CB27"/>
  <c r="CB26"/>
  <c r="CB25"/>
  <c r="CB24"/>
  <c r="CA36"/>
  <c r="CA35"/>
  <c r="CA34"/>
  <c r="CA33"/>
  <c r="CA32"/>
  <c r="CA31"/>
  <c r="CA30"/>
  <c r="CA29"/>
  <c r="CA28"/>
  <c r="CA27"/>
  <c r="CA26"/>
  <c r="CA25"/>
  <c r="CA24"/>
  <c r="BZ36"/>
  <c r="BZ35"/>
  <c r="BZ34"/>
  <c r="BZ33"/>
  <c r="BZ32"/>
  <c r="BZ31"/>
  <c r="BZ30"/>
  <c r="BZ29"/>
  <c r="BZ28"/>
  <c r="BZ27"/>
  <c r="BZ26"/>
  <c r="BZ25"/>
  <c r="BZ24"/>
  <c r="BX36"/>
  <c r="BX35"/>
  <c r="BX34"/>
  <c r="BX33"/>
  <c r="BX32"/>
  <c r="BX31"/>
  <c r="BX30"/>
  <c r="BX29"/>
  <c r="BX28"/>
  <c r="BX27"/>
  <c r="BX26"/>
  <c r="BX25"/>
  <c r="BX24"/>
  <c r="BW36"/>
  <c r="BW35"/>
  <c r="BW34"/>
  <c r="BW33"/>
  <c r="BW32"/>
  <c r="BW31"/>
  <c r="BW30"/>
  <c r="BW29"/>
  <c r="BW28"/>
  <c r="BW27"/>
  <c r="BW26"/>
  <c r="BW25"/>
  <c r="BW24"/>
  <c r="BV36"/>
  <c r="BV35"/>
  <c r="BV34"/>
  <c r="BV33"/>
  <c r="BV32"/>
  <c r="BV31"/>
  <c r="BV30"/>
  <c r="BV29"/>
  <c r="BV28"/>
  <c r="BV27"/>
  <c r="BV26"/>
  <c r="BV25"/>
  <c r="BV24"/>
  <c r="BU36"/>
  <c r="BU35"/>
  <c r="BU34"/>
  <c r="BU33"/>
  <c r="BU32"/>
  <c r="BU31"/>
  <c r="BU30"/>
  <c r="BU29"/>
  <c r="BU28"/>
  <c r="BU27"/>
  <c r="BU26"/>
  <c r="BU25"/>
  <c r="BU24"/>
  <c r="BS36"/>
  <c r="BS35"/>
  <c r="BS34"/>
  <c r="BS33"/>
  <c r="BS32"/>
  <c r="BS31"/>
  <c r="BS30"/>
  <c r="BS29"/>
  <c r="BS28"/>
  <c r="BS27"/>
  <c r="BS26"/>
  <c r="BS25"/>
  <c r="BS24"/>
  <c r="BR36"/>
  <c r="BR35"/>
  <c r="BR34"/>
  <c r="BR33"/>
  <c r="BR32"/>
  <c r="BR31"/>
  <c r="BR30"/>
  <c r="BR29"/>
  <c r="BR28"/>
  <c r="BR27"/>
  <c r="BR26"/>
  <c r="BR25"/>
  <c r="BR24"/>
  <c r="BQ36"/>
  <c r="BQ35"/>
  <c r="BQ34"/>
  <c r="BQ33"/>
  <c r="BQ32"/>
  <c r="BQ31"/>
  <c r="BQ30"/>
  <c r="BQ29"/>
  <c r="BQ28"/>
  <c r="BQ27"/>
  <c r="BQ26"/>
  <c r="BQ25"/>
  <c r="BQ24"/>
  <c r="BP36"/>
  <c r="BP35"/>
  <c r="BP34"/>
  <c r="BP33"/>
  <c r="BP32"/>
  <c r="BP31"/>
  <c r="BP30"/>
  <c r="BP29"/>
  <c r="BP28"/>
  <c r="BP27"/>
  <c r="BP26"/>
  <c r="BP25"/>
  <c r="BP24"/>
  <c r="BN36"/>
  <c r="BN35"/>
  <c r="BN34"/>
  <c r="BN33"/>
  <c r="BN32"/>
  <c r="BN31"/>
  <c r="BN30"/>
  <c r="BN29"/>
  <c r="BN28"/>
  <c r="BN27"/>
  <c r="BN26"/>
  <c r="BN25"/>
  <c r="BN24"/>
  <c r="BM36"/>
  <c r="BM35"/>
  <c r="BM34"/>
  <c r="BM33"/>
  <c r="BM32"/>
  <c r="BM31"/>
  <c r="BM30"/>
  <c r="BM29"/>
  <c r="BM28"/>
  <c r="BM27"/>
  <c r="BM26"/>
  <c r="BM25"/>
  <c r="BM24"/>
  <c r="BL36"/>
  <c r="BL35"/>
  <c r="BL34"/>
  <c r="BL33"/>
  <c r="BL32"/>
  <c r="BL31"/>
  <c r="BL30"/>
  <c r="BL29"/>
  <c r="BL28"/>
  <c r="BL27"/>
  <c r="BL26"/>
  <c r="BL25"/>
  <c r="BL24"/>
  <c r="BK36"/>
  <c r="BK35"/>
  <c r="BK34"/>
  <c r="BK33"/>
  <c r="BK32"/>
  <c r="BK31"/>
  <c r="BK30"/>
  <c r="BK29"/>
  <c r="BK28"/>
  <c r="BK27"/>
  <c r="BK26"/>
  <c r="BK25"/>
  <c r="BK24"/>
  <c r="BC36"/>
  <c r="BC35"/>
  <c r="BC34"/>
  <c r="BC33"/>
  <c r="BC32"/>
  <c r="BC31"/>
  <c r="BC30"/>
  <c r="BC29"/>
  <c r="BC28"/>
  <c r="BC27"/>
  <c r="BC26"/>
  <c r="BC25"/>
  <c r="BC24"/>
  <c r="CM34" i="142"/>
  <c r="CM33"/>
  <c r="CM32"/>
  <c r="CM31"/>
  <c r="CM30"/>
  <c r="CM29"/>
  <c r="CM28"/>
  <c r="CM27"/>
  <c r="CM26"/>
  <c r="CM25"/>
  <c r="CL34"/>
  <c r="CL33"/>
  <c r="CL32"/>
  <c r="CL31"/>
  <c r="CL30"/>
  <c r="CL29"/>
  <c r="CL28"/>
  <c r="CL27"/>
  <c r="CL26"/>
  <c r="CL25"/>
  <c r="CK34"/>
  <c r="CK33"/>
  <c r="CK32"/>
  <c r="CK31"/>
  <c r="CK30"/>
  <c r="CK29"/>
  <c r="CK28"/>
  <c r="CK27"/>
  <c r="CK26"/>
  <c r="CK25"/>
  <c r="CJ34"/>
  <c r="CJ33"/>
  <c r="CJ32"/>
  <c r="CN32" s="1"/>
  <c r="CJ31"/>
  <c r="CN31" s="1"/>
  <c r="CJ30"/>
  <c r="CJ29"/>
  <c r="CJ28"/>
  <c r="CN28" s="1"/>
  <c r="CJ27"/>
  <c r="CN27" s="1"/>
  <c r="CJ26"/>
  <c r="CJ25"/>
  <c r="CH34"/>
  <c r="CH33"/>
  <c r="CH32"/>
  <c r="CH31"/>
  <c r="CH30"/>
  <c r="CH29"/>
  <c r="CH28"/>
  <c r="CH27"/>
  <c r="CH26"/>
  <c r="CH25"/>
  <c r="CG34"/>
  <c r="CG33"/>
  <c r="CG32"/>
  <c r="CG31"/>
  <c r="CG30"/>
  <c r="CG29"/>
  <c r="CG28"/>
  <c r="CG27"/>
  <c r="CG26"/>
  <c r="CG25"/>
  <c r="CF34"/>
  <c r="CF33"/>
  <c r="CF32"/>
  <c r="CF31"/>
  <c r="CF30"/>
  <c r="CF29"/>
  <c r="CF28"/>
  <c r="CF27"/>
  <c r="CF26"/>
  <c r="CF25"/>
  <c r="CE34"/>
  <c r="CE33"/>
  <c r="CE32"/>
  <c r="CI32" s="1"/>
  <c r="CE31"/>
  <c r="CI31" s="1"/>
  <c r="CE30"/>
  <c r="CE29"/>
  <c r="CE28"/>
  <c r="CI28" s="1"/>
  <c r="CE27"/>
  <c r="CI27" s="1"/>
  <c r="CE26"/>
  <c r="CE25"/>
  <c r="CC34"/>
  <c r="CC33"/>
  <c r="CC32"/>
  <c r="CC31"/>
  <c r="CC30"/>
  <c r="CC29"/>
  <c r="CC28"/>
  <c r="CC27"/>
  <c r="CC26"/>
  <c r="CC25"/>
  <c r="CB34"/>
  <c r="CB33"/>
  <c r="CB32"/>
  <c r="CB31"/>
  <c r="CB30"/>
  <c r="CB29"/>
  <c r="CB28"/>
  <c r="CB27"/>
  <c r="CB26"/>
  <c r="CB25"/>
  <c r="CA34"/>
  <c r="CA33"/>
  <c r="CA32"/>
  <c r="CA31"/>
  <c r="CA30"/>
  <c r="CA29"/>
  <c r="CA28"/>
  <c r="CA27"/>
  <c r="CA26"/>
  <c r="CA25"/>
  <c r="BZ34"/>
  <c r="BZ33"/>
  <c r="BZ32"/>
  <c r="CD32" s="1"/>
  <c r="BZ31"/>
  <c r="CD31" s="1"/>
  <c r="BZ30"/>
  <c r="BZ29"/>
  <c r="BZ28"/>
  <c r="CD28" s="1"/>
  <c r="BZ27"/>
  <c r="CD27" s="1"/>
  <c r="BZ26"/>
  <c r="BZ25"/>
  <c r="BX34"/>
  <c r="BX33"/>
  <c r="BX32"/>
  <c r="BX31"/>
  <c r="BX30"/>
  <c r="BX29"/>
  <c r="BX28"/>
  <c r="BX27"/>
  <c r="BX26"/>
  <c r="BX25"/>
  <c r="BW34"/>
  <c r="BW33"/>
  <c r="BW32"/>
  <c r="BW31"/>
  <c r="BW30"/>
  <c r="BW29"/>
  <c r="BW28"/>
  <c r="BW27"/>
  <c r="BW26"/>
  <c r="BW25"/>
  <c r="BV34"/>
  <c r="BV33"/>
  <c r="BV32"/>
  <c r="BV31"/>
  <c r="BV30"/>
  <c r="BV29"/>
  <c r="BV28"/>
  <c r="BV27"/>
  <c r="BV26"/>
  <c r="BV25"/>
  <c r="BU34"/>
  <c r="BU33"/>
  <c r="BU32"/>
  <c r="BY32" s="1"/>
  <c r="BU31"/>
  <c r="BY31" s="1"/>
  <c r="BU30"/>
  <c r="BU29"/>
  <c r="BU28"/>
  <c r="BY28" s="1"/>
  <c r="BU27"/>
  <c r="BY27" s="1"/>
  <c r="BU26"/>
  <c r="BU25"/>
  <c r="BS34"/>
  <c r="BS33"/>
  <c r="BS32"/>
  <c r="BS31"/>
  <c r="BS30"/>
  <c r="BS29"/>
  <c r="BS28"/>
  <c r="BS27"/>
  <c r="BS26"/>
  <c r="BS25"/>
  <c r="BR34"/>
  <c r="BR33"/>
  <c r="BR32"/>
  <c r="BR31"/>
  <c r="BR30"/>
  <c r="BR29"/>
  <c r="BR28"/>
  <c r="BR27"/>
  <c r="BR26"/>
  <c r="BR25"/>
  <c r="BQ34"/>
  <c r="BQ33"/>
  <c r="BQ32"/>
  <c r="BQ31"/>
  <c r="BQ30"/>
  <c r="BQ29"/>
  <c r="BQ28"/>
  <c r="BQ27"/>
  <c r="BQ26"/>
  <c r="BQ25"/>
  <c r="BP34"/>
  <c r="BP33"/>
  <c r="BP32"/>
  <c r="BP31"/>
  <c r="BT31" s="1"/>
  <c r="BP30"/>
  <c r="BP29"/>
  <c r="BP28"/>
  <c r="BP27"/>
  <c r="BT27" s="1"/>
  <c r="BP26"/>
  <c r="BP25"/>
  <c r="BN34"/>
  <c r="BN33"/>
  <c r="BN32"/>
  <c r="BN31"/>
  <c r="BN30"/>
  <c r="BN29"/>
  <c r="BN28"/>
  <c r="BN27"/>
  <c r="BN26"/>
  <c r="BN25"/>
  <c r="BM34"/>
  <c r="BM33"/>
  <c r="BM32"/>
  <c r="BM31"/>
  <c r="BM30"/>
  <c r="BM29"/>
  <c r="BM28"/>
  <c r="BM27"/>
  <c r="BM26"/>
  <c r="BM25"/>
  <c r="BL34"/>
  <c r="BL33"/>
  <c r="BL32"/>
  <c r="BL31"/>
  <c r="BL30"/>
  <c r="BL29"/>
  <c r="BL28"/>
  <c r="BL27"/>
  <c r="BL26"/>
  <c r="BL25"/>
  <c r="BK34"/>
  <c r="BK33"/>
  <c r="BK32"/>
  <c r="BK31"/>
  <c r="BO31" s="1"/>
  <c r="BK30"/>
  <c r="BK29"/>
  <c r="BK28"/>
  <c r="BK27"/>
  <c r="BK26"/>
  <c r="BK25"/>
  <c r="BC34"/>
  <c r="BC33"/>
  <c r="BC32"/>
  <c r="BC31"/>
  <c r="BC30"/>
  <c r="BC29"/>
  <c r="BC28"/>
  <c r="BC27"/>
  <c r="BC26"/>
  <c r="BC25"/>
  <c r="CM30" i="164"/>
  <c r="CM29"/>
  <c r="CM28"/>
  <c r="CM27"/>
  <c r="CM26"/>
  <c r="CM25"/>
  <c r="CM24"/>
  <c r="CL30"/>
  <c r="CL29"/>
  <c r="CL28"/>
  <c r="CL27"/>
  <c r="CL26"/>
  <c r="CL25"/>
  <c r="CL24"/>
  <c r="CK30"/>
  <c r="CK29"/>
  <c r="CK28"/>
  <c r="CK27"/>
  <c r="CK26"/>
  <c r="CK25"/>
  <c r="CK24"/>
  <c r="CJ30"/>
  <c r="CJ29"/>
  <c r="CJ28"/>
  <c r="CJ27"/>
  <c r="CJ26"/>
  <c r="CJ25"/>
  <c r="CJ24"/>
  <c r="CH30"/>
  <c r="CH29"/>
  <c r="CH28"/>
  <c r="CH27"/>
  <c r="CH26"/>
  <c r="CH25"/>
  <c r="CH24"/>
  <c r="CG30"/>
  <c r="CG29"/>
  <c r="CG28"/>
  <c r="CG27"/>
  <c r="CG26"/>
  <c r="CG25"/>
  <c r="CG24"/>
  <c r="CF30"/>
  <c r="CF29"/>
  <c r="CF28"/>
  <c r="CF27"/>
  <c r="CF26"/>
  <c r="CF25"/>
  <c r="CF24"/>
  <c r="CE30"/>
  <c r="CE29"/>
  <c r="CE28"/>
  <c r="CE27"/>
  <c r="CE26"/>
  <c r="CE25"/>
  <c r="CE24"/>
  <c r="CC30"/>
  <c r="CC29"/>
  <c r="CC28"/>
  <c r="CC27"/>
  <c r="CC26"/>
  <c r="CC25"/>
  <c r="CC24"/>
  <c r="CB30"/>
  <c r="CB29"/>
  <c r="CB28"/>
  <c r="CB27"/>
  <c r="CB26"/>
  <c r="CB25"/>
  <c r="CB24"/>
  <c r="CA30"/>
  <c r="CA29"/>
  <c r="CA28"/>
  <c r="CA27"/>
  <c r="CA26"/>
  <c r="CA25"/>
  <c r="CA24"/>
  <c r="BZ30"/>
  <c r="BZ29"/>
  <c r="BZ28"/>
  <c r="BZ27"/>
  <c r="BZ26"/>
  <c r="BZ25"/>
  <c r="BZ24"/>
  <c r="BX30"/>
  <c r="BX29"/>
  <c r="BX28"/>
  <c r="BX27"/>
  <c r="BX26"/>
  <c r="BX25"/>
  <c r="BX24"/>
  <c r="BW30"/>
  <c r="BW29"/>
  <c r="BW28"/>
  <c r="BW27"/>
  <c r="BW26"/>
  <c r="BW25"/>
  <c r="BW24"/>
  <c r="BV30"/>
  <c r="BV29"/>
  <c r="BV28"/>
  <c r="BV27"/>
  <c r="BV26"/>
  <c r="BV25"/>
  <c r="BV24"/>
  <c r="BU30"/>
  <c r="BU29"/>
  <c r="BU28"/>
  <c r="BU27"/>
  <c r="BU26"/>
  <c r="BU25"/>
  <c r="BU24"/>
  <c r="BS30"/>
  <c r="BS29"/>
  <c r="BS28"/>
  <c r="BS27"/>
  <c r="BS26"/>
  <c r="BS25"/>
  <c r="BS24"/>
  <c r="BR30"/>
  <c r="BR29"/>
  <c r="BR28"/>
  <c r="BR27"/>
  <c r="BR26"/>
  <c r="BR25"/>
  <c r="BR24"/>
  <c r="BQ30"/>
  <c r="BQ29"/>
  <c r="BQ28"/>
  <c r="BQ27"/>
  <c r="BQ26"/>
  <c r="BQ25"/>
  <c r="BQ24"/>
  <c r="BP30"/>
  <c r="BP29"/>
  <c r="BP28"/>
  <c r="BP27"/>
  <c r="BP26"/>
  <c r="BP25"/>
  <c r="BP24"/>
  <c r="BN30"/>
  <c r="BN29"/>
  <c r="BN28"/>
  <c r="BN27"/>
  <c r="BN26"/>
  <c r="BN25"/>
  <c r="BN24"/>
  <c r="BM30"/>
  <c r="BM29"/>
  <c r="BM28"/>
  <c r="BM27"/>
  <c r="BM26"/>
  <c r="BM25"/>
  <c r="BM24"/>
  <c r="BL30"/>
  <c r="BL29"/>
  <c r="BL28"/>
  <c r="BL27"/>
  <c r="BL26"/>
  <c r="BL25"/>
  <c r="BL24"/>
  <c r="BK30"/>
  <c r="BK29"/>
  <c r="BK28"/>
  <c r="BK27"/>
  <c r="BK26"/>
  <c r="BK25"/>
  <c r="BK24"/>
  <c r="BC30"/>
  <c r="BC29"/>
  <c r="BC28"/>
  <c r="BC27"/>
  <c r="BC26"/>
  <c r="BC25"/>
  <c r="BC24"/>
  <c r="CM29" i="165"/>
  <c r="CL29"/>
  <c r="CK29"/>
  <c r="CJ29"/>
  <c r="CH29"/>
  <c r="CG29"/>
  <c r="CF29"/>
  <c r="CE29"/>
  <c r="CC29"/>
  <c r="CB29"/>
  <c r="CA29"/>
  <c r="BZ29"/>
  <c r="BX29"/>
  <c r="BW29"/>
  <c r="BV29"/>
  <c r="BU29"/>
  <c r="BS29"/>
  <c r="BR29"/>
  <c r="BQ29"/>
  <c r="BP29"/>
  <c r="BN29"/>
  <c r="BM29"/>
  <c r="BL29"/>
  <c r="BK29"/>
  <c r="BC29"/>
  <c r="CM13" i="137"/>
  <c r="CM12"/>
  <c r="CM11"/>
  <c r="CM10"/>
  <c r="CM9"/>
  <c r="CL13"/>
  <c r="CL12"/>
  <c r="CL11"/>
  <c r="CL10"/>
  <c r="CL9"/>
  <c r="CK13"/>
  <c r="CK12"/>
  <c r="CK11"/>
  <c r="CK10"/>
  <c r="CK9"/>
  <c r="CJ13"/>
  <c r="CJ12"/>
  <c r="CJ11"/>
  <c r="CN11" s="1"/>
  <c r="CJ10"/>
  <c r="CN10" s="1"/>
  <c r="CJ9"/>
  <c r="CH13"/>
  <c r="CH12"/>
  <c r="CH11"/>
  <c r="CH10"/>
  <c r="CH9"/>
  <c r="CG13"/>
  <c r="CG12"/>
  <c r="CG11"/>
  <c r="CG10"/>
  <c r="CG9"/>
  <c r="CF13"/>
  <c r="CF12"/>
  <c r="CF11"/>
  <c r="CF10"/>
  <c r="CF9"/>
  <c r="CE13"/>
  <c r="CE12"/>
  <c r="CE11"/>
  <c r="CI11" s="1"/>
  <c r="CE10"/>
  <c r="CI10" s="1"/>
  <c r="CE9"/>
  <c r="CC13"/>
  <c r="CC12"/>
  <c r="CC11"/>
  <c r="CC10"/>
  <c r="CC9"/>
  <c r="CB13"/>
  <c r="CB12"/>
  <c r="CB11"/>
  <c r="CB10"/>
  <c r="CB9"/>
  <c r="CA13"/>
  <c r="CA12"/>
  <c r="CA11"/>
  <c r="CA10"/>
  <c r="CA9"/>
  <c r="BZ13"/>
  <c r="BZ12"/>
  <c r="BZ11"/>
  <c r="CD11" s="1"/>
  <c r="BZ10"/>
  <c r="CD10" s="1"/>
  <c r="BZ9"/>
  <c r="BX13"/>
  <c r="BX12"/>
  <c r="BX11"/>
  <c r="BX10"/>
  <c r="BX9"/>
  <c r="BW13"/>
  <c r="BW12"/>
  <c r="BW11"/>
  <c r="BW10"/>
  <c r="BW9"/>
  <c r="BV13"/>
  <c r="BV12"/>
  <c r="BV11"/>
  <c r="BV10"/>
  <c r="BV9"/>
  <c r="BU13"/>
  <c r="BU12"/>
  <c r="BU11"/>
  <c r="BY11" s="1"/>
  <c r="BU10"/>
  <c r="BY10" s="1"/>
  <c r="BU9"/>
  <c r="BS13"/>
  <c r="BS12"/>
  <c r="BS11"/>
  <c r="BS10"/>
  <c r="BS9"/>
  <c r="BR13"/>
  <c r="BR12"/>
  <c r="BR11"/>
  <c r="BR10"/>
  <c r="BR9"/>
  <c r="BQ13"/>
  <c r="BQ12"/>
  <c r="BQ11"/>
  <c r="BQ10"/>
  <c r="BQ9"/>
  <c r="BP13"/>
  <c r="BP12"/>
  <c r="BP11"/>
  <c r="BT11" s="1"/>
  <c r="BP10"/>
  <c r="BT10" s="1"/>
  <c r="BP9"/>
  <c r="BN13"/>
  <c r="BN12"/>
  <c r="BN11"/>
  <c r="BN10"/>
  <c r="BN9"/>
  <c r="BM13"/>
  <c r="BM12"/>
  <c r="BM11"/>
  <c r="BM10"/>
  <c r="BM9"/>
  <c r="BL13"/>
  <c r="BL12"/>
  <c r="BL11"/>
  <c r="BL10"/>
  <c r="BL9"/>
  <c r="BK13"/>
  <c r="BK12"/>
  <c r="BK11"/>
  <c r="BO11" s="1"/>
  <c r="BK10"/>
  <c r="BO10" s="1"/>
  <c r="BK9"/>
  <c r="BC13"/>
  <c r="BC12"/>
  <c r="BC11"/>
  <c r="BC10"/>
  <c r="BC9"/>
  <c r="CN9" i="155"/>
  <c r="CM9"/>
  <c r="CL9"/>
  <c r="CK9"/>
  <c r="CJ9"/>
  <c r="CI9"/>
  <c r="CH9"/>
  <c r="CG9"/>
  <c r="CF9"/>
  <c r="CE9"/>
  <c r="CD9"/>
  <c r="CC9"/>
  <c r="CB9"/>
  <c r="CA9"/>
  <c r="BZ9"/>
  <c r="BY9"/>
  <c r="BX9"/>
  <c r="BW9"/>
  <c r="BV9"/>
  <c r="BU9"/>
  <c r="BT9"/>
  <c r="BS9"/>
  <c r="BR9"/>
  <c r="BQ9"/>
  <c r="BP9"/>
  <c r="BO9"/>
  <c r="BN9"/>
  <c r="BM9"/>
  <c r="BL9"/>
  <c r="BK9"/>
  <c r="BC9"/>
  <c r="BE9" s="1"/>
  <c r="AU7" i="165"/>
  <c r="AM7"/>
  <c r="AE7"/>
  <c r="W7"/>
  <c r="O7"/>
  <c r="G7"/>
  <c r="AU6"/>
  <c r="AM6"/>
  <c r="AE6"/>
  <c r="W6"/>
  <c r="O6"/>
  <c r="G6"/>
  <c r="O5"/>
  <c r="O4"/>
  <c r="BF2" s="1"/>
  <c r="BG3"/>
  <c r="C3"/>
  <c r="CM2"/>
  <c r="CL2"/>
  <c r="CK2"/>
  <c r="CJ2"/>
  <c r="CH2"/>
  <c r="CG2"/>
  <c r="CF2"/>
  <c r="CE2"/>
  <c r="CC2"/>
  <c r="CB2"/>
  <c r="CA2"/>
  <c r="BZ2"/>
  <c r="BX2"/>
  <c r="BW2"/>
  <c r="BV2"/>
  <c r="BU2"/>
  <c r="BS2"/>
  <c r="BR2"/>
  <c r="BQ2"/>
  <c r="BP2"/>
  <c r="BN2"/>
  <c r="BM2"/>
  <c r="BL2"/>
  <c r="BK2"/>
  <c r="BC2"/>
  <c r="AU7" i="164"/>
  <c r="AM7"/>
  <c r="AE7"/>
  <c r="W7"/>
  <c r="O7"/>
  <c r="G7"/>
  <c r="AU6"/>
  <c r="AM6"/>
  <c r="AE6"/>
  <c r="W6"/>
  <c r="O6"/>
  <c r="G6"/>
  <c r="O5"/>
  <c r="O4"/>
  <c r="BF2" s="1"/>
  <c r="BG3"/>
  <c r="C3"/>
  <c r="CM2"/>
  <c r="CL2"/>
  <c r="CK2"/>
  <c r="CJ2"/>
  <c r="CH2"/>
  <c r="CG2"/>
  <c r="CF2"/>
  <c r="CE2"/>
  <c r="CC2"/>
  <c r="CB2"/>
  <c r="CA2"/>
  <c r="BZ2"/>
  <c r="BX2"/>
  <c r="BW2"/>
  <c r="BV2"/>
  <c r="BU2"/>
  <c r="BS2"/>
  <c r="BR2"/>
  <c r="BQ2"/>
  <c r="BP2"/>
  <c r="BN2"/>
  <c r="BM2"/>
  <c r="BL2"/>
  <c r="BK2"/>
  <c r="BC2"/>
  <c r="AU7" i="162"/>
  <c r="AM7"/>
  <c r="AE7"/>
  <c r="W7"/>
  <c r="O7"/>
  <c r="G7"/>
  <c r="AU6"/>
  <c r="AM6"/>
  <c r="AE6"/>
  <c r="W6"/>
  <c r="O6"/>
  <c r="G6"/>
  <c r="O5"/>
  <c r="O4"/>
  <c r="BF2" s="1"/>
  <c r="BG3"/>
  <c r="C3"/>
  <c r="CM2"/>
  <c r="CL2"/>
  <c r="CK2"/>
  <c r="CJ2"/>
  <c r="CH2"/>
  <c r="CG2"/>
  <c r="CF2"/>
  <c r="CE2"/>
  <c r="CC2"/>
  <c r="CB2"/>
  <c r="CA2"/>
  <c r="BZ2"/>
  <c r="BX2"/>
  <c r="BW2"/>
  <c r="BV2"/>
  <c r="BU2"/>
  <c r="BS2"/>
  <c r="BR2"/>
  <c r="BQ2"/>
  <c r="BP2"/>
  <c r="BN2"/>
  <c r="BM2"/>
  <c r="BL2"/>
  <c r="BK2"/>
  <c r="BC2"/>
  <c r="AU7" i="161"/>
  <c r="AM7"/>
  <c r="AE7"/>
  <c r="W7"/>
  <c r="O7"/>
  <c r="G7"/>
  <c r="AU6"/>
  <c r="AM6"/>
  <c r="AE6"/>
  <c r="W6"/>
  <c r="O6"/>
  <c r="G6"/>
  <c r="O5"/>
  <c r="O4"/>
  <c r="BF2" s="1"/>
  <c r="BG3"/>
  <c r="C3"/>
  <c r="CM2"/>
  <c r="CL2"/>
  <c r="CK2"/>
  <c r="CJ2"/>
  <c r="CH2"/>
  <c r="CG2"/>
  <c r="CF2"/>
  <c r="CE2"/>
  <c r="CC2"/>
  <c r="CB2"/>
  <c r="CA2"/>
  <c r="BZ2"/>
  <c r="BX2"/>
  <c r="BW2"/>
  <c r="BV2"/>
  <c r="BU2"/>
  <c r="BS2"/>
  <c r="BR2"/>
  <c r="BQ2"/>
  <c r="BP2"/>
  <c r="BN2"/>
  <c r="BM2"/>
  <c r="BL2"/>
  <c r="BK2"/>
  <c r="BC2"/>
  <c r="AU7" i="160"/>
  <c r="AM7"/>
  <c r="AE7"/>
  <c r="W7"/>
  <c r="O7"/>
  <c r="G7"/>
  <c r="AU6"/>
  <c r="AM6"/>
  <c r="AE6"/>
  <c r="W6"/>
  <c r="O6"/>
  <c r="G6"/>
  <c r="O5"/>
  <c r="O4"/>
  <c r="BD2" s="1"/>
  <c r="BG3"/>
  <c r="C3"/>
  <c r="CM2"/>
  <c r="CL2"/>
  <c r="CK2"/>
  <c r="CJ2"/>
  <c r="CN2" s="1"/>
  <c r="CH2"/>
  <c r="CG2"/>
  <c r="CF2"/>
  <c r="CE2"/>
  <c r="CC2"/>
  <c r="CB2"/>
  <c r="CA2"/>
  <c r="BZ2"/>
  <c r="BX2"/>
  <c r="BW2"/>
  <c r="BY2" s="1"/>
  <c r="BV2"/>
  <c r="BU2"/>
  <c r="BS2"/>
  <c r="BR2"/>
  <c r="BQ2"/>
  <c r="BP2"/>
  <c r="BT2" s="1"/>
  <c r="BO2"/>
  <c r="BN2"/>
  <c r="BM2"/>
  <c r="BL2"/>
  <c r="BK2"/>
  <c r="BC2"/>
  <c r="J4" i="5"/>
  <c r="I4"/>
  <c r="BD10" i="162" l="1"/>
  <c r="BD16"/>
  <c r="BD17"/>
  <c r="BD23"/>
  <c r="BD9"/>
  <c r="BE9" s="1"/>
  <c r="BD14"/>
  <c r="BE14" s="1"/>
  <c r="BD15"/>
  <c r="BE15" s="1"/>
  <c r="BD22"/>
  <c r="BE22" s="1"/>
  <c r="BD13"/>
  <c r="BE13" s="1"/>
  <c r="BD12"/>
  <c r="BE12" s="1"/>
  <c r="BD19"/>
  <c r="BE19" s="1"/>
  <c r="BD21"/>
  <c r="BE10"/>
  <c r="BD11"/>
  <c r="BE11" s="1"/>
  <c r="BD18"/>
  <c r="BE18" s="1"/>
  <c r="BD20"/>
  <c r="BE20" s="1"/>
  <c r="BO14"/>
  <c r="BO15"/>
  <c r="BO22"/>
  <c r="BT9"/>
  <c r="BT14"/>
  <c r="BT15"/>
  <c r="BT22"/>
  <c r="BE23"/>
  <c r="BE21"/>
  <c r="BE17"/>
  <c r="BE16"/>
  <c r="BY43"/>
  <c r="CD43"/>
  <c r="CI43"/>
  <c r="CN43"/>
  <c r="BO42"/>
  <c r="BT42"/>
  <c r="BO43"/>
  <c r="BT43"/>
  <c r="BD24" i="164"/>
  <c r="BD28"/>
  <c r="BD24" i="162"/>
  <c r="BE24" s="1"/>
  <c r="BD28"/>
  <c r="BE28" s="1"/>
  <c r="BD32"/>
  <c r="BE32" s="1"/>
  <c r="BD36"/>
  <c r="BE36" s="1"/>
  <c r="BD38"/>
  <c r="BE38" s="1"/>
  <c r="BD39" i="161"/>
  <c r="BD43"/>
  <c r="BE43" s="1"/>
  <c r="BD10" i="165"/>
  <c r="BE10" s="1"/>
  <c r="BD11"/>
  <c r="BE11" s="1"/>
  <c r="BD18"/>
  <c r="BE18" s="1"/>
  <c r="BD22"/>
  <c r="BE22" s="1"/>
  <c r="BD26"/>
  <c r="BE26" s="1"/>
  <c r="BD10" i="164"/>
  <c r="BD17"/>
  <c r="BE17" s="1"/>
  <c r="BD18"/>
  <c r="BE18" s="1"/>
  <c r="BD23"/>
  <c r="BD11" i="161"/>
  <c r="BE11" s="1"/>
  <c r="BD15"/>
  <c r="BE15" s="1"/>
  <c r="BD13"/>
  <c r="BD29"/>
  <c r="BD21"/>
  <c r="BE21" s="1"/>
  <c r="BD27"/>
  <c r="BD34"/>
  <c r="BD38"/>
  <c r="BD27" i="164"/>
  <c r="BE27" s="1"/>
  <c r="BD27" i="162"/>
  <c r="BE27" s="1"/>
  <c r="BD31"/>
  <c r="BE31" s="1"/>
  <c r="BD35"/>
  <c r="BE35" s="1"/>
  <c r="BD37"/>
  <c r="BE37" s="1"/>
  <c r="BD42" i="161"/>
  <c r="BD9" i="165"/>
  <c r="BE9" s="1"/>
  <c r="BD14"/>
  <c r="BE14" s="1"/>
  <c r="BD17"/>
  <c r="BE17" s="1"/>
  <c r="BD21"/>
  <c r="BE21" s="1"/>
  <c r="BD25"/>
  <c r="BE25" s="1"/>
  <c r="BD11" i="164"/>
  <c r="BE11" s="1"/>
  <c r="BD15"/>
  <c r="BE15" s="1"/>
  <c r="BD16"/>
  <c r="BE16" s="1"/>
  <c r="BD22"/>
  <c r="BD9" i="161"/>
  <c r="BE9" s="1"/>
  <c r="BD10"/>
  <c r="BD20"/>
  <c r="BD28"/>
  <c r="BE28" s="1"/>
  <c r="BD19"/>
  <c r="BE19" s="1"/>
  <c r="BD25"/>
  <c r="BD33"/>
  <c r="BD37"/>
  <c r="BE37" s="1"/>
  <c r="BD26" i="164"/>
  <c r="BE26" s="1"/>
  <c r="BD30"/>
  <c r="BD26" i="162"/>
  <c r="BE26" s="1"/>
  <c r="BD30"/>
  <c r="BE30" s="1"/>
  <c r="BD34"/>
  <c r="BE34" s="1"/>
  <c r="BD40"/>
  <c r="BE40" s="1"/>
  <c r="BD41" i="161"/>
  <c r="BD13" i="165"/>
  <c r="BE13" s="1"/>
  <c r="BD16"/>
  <c r="BE16" s="1"/>
  <c r="BD20"/>
  <c r="BE20" s="1"/>
  <c r="BD24"/>
  <c r="BE24" s="1"/>
  <c r="BD28"/>
  <c r="BE28" s="1"/>
  <c r="BD9" i="164"/>
  <c r="BE9" s="1"/>
  <c r="BD12"/>
  <c r="BE12" s="1"/>
  <c r="BD19"/>
  <c r="BE19" s="1"/>
  <c r="BD21"/>
  <c r="BE21" s="1"/>
  <c r="BD42" i="162"/>
  <c r="BE42" s="1"/>
  <c r="BE13" i="161"/>
  <c r="BE29"/>
  <c r="BE27"/>
  <c r="BE34"/>
  <c r="BE38"/>
  <c r="BD14"/>
  <c r="BE14" s="1"/>
  <c r="BD18"/>
  <c r="BE18" s="1"/>
  <c r="BD26"/>
  <c r="BE26" s="1"/>
  <c r="BD17"/>
  <c r="BE17" s="1"/>
  <c r="BD23"/>
  <c r="BE23" s="1"/>
  <c r="BD32"/>
  <c r="BE32" s="1"/>
  <c r="BD36"/>
  <c r="BE36" s="1"/>
  <c r="BD25" i="164"/>
  <c r="BD29"/>
  <c r="BE29" s="1"/>
  <c r="BD25" i="162"/>
  <c r="BE25" s="1"/>
  <c r="BD29"/>
  <c r="BE29" s="1"/>
  <c r="BD33"/>
  <c r="BE33" s="1"/>
  <c r="BD30" i="165"/>
  <c r="BD39" i="162"/>
  <c r="BE39" s="1"/>
  <c r="BD40" i="161"/>
  <c r="BD12" i="165"/>
  <c r="BE12" s="1"/>
  <c r="BD15"/>
  <c r="BE15" s="1"/>
  <c r="BD19"/>
  <c r="BE19" s="1"/>
  <c r="BD23"/>
  <c r="BE23" s="1"/>
  <c r="BD27"/>
  <c r="BE27" s="1"/>
  <c r="BD13" i="164"/>
  <c r="BE13" s="1"/>
  <c r="BD14"/>
  <c r="BE14" s="1"/>
  <c r="BD20"/>
  <c r="BE20" s="1"/>
  <c r="BD41" i="162"/>
  <c r="BE41" s="1"/>
  <c r="BD43"/>
  <c r="BE43" s="1"/>
  <c r="BE10" i="161"/>
  <c r="BE20"/>
  <c r="BD12"/>
  <c r="BE12" s="1"/>
  <c r="BD16"/>
  <c r="BE16" s="1"/>
  <c r="BD24"/>
  <c r="BD30"/>
  <c r="BE30" s="1"/>
  <c r="BD22"/>
  <c r="BE22" s="1"/>
  <c r="BD31"/>
  <c r="BE31" s="1"/>
  <c r="BD35"/>
  <c r="BE35" s="1"/>
  <c r="BE33"/>
  <c r="BE25"/>
  <c r="BE24"/>
  <c r="BO41" i="162"/>
  <c r="BT41"/>
  <c r="BY41"/>
  <c r="CD41"/>
  <c r="CI41"/>
  <c r="CN41"/>
  <c r="BT27"/>
  <c r="BT31"/>
  <c r="BT35"/>
  <c r="CN27"/>
  <c r="CN31"/>
  <c r="BO13" i="164"/>
  <c r="BO14"/>
  <c r="BO20"/>
  <c r="BT13"/>
  <c r="BT14"/>
  <c r="BT20"/>
  <c r="BY13"/>
  <c r="BY14"/>
  <c r="BY20"/>
  <c r="CD13"/>
  <c r="CD14"/>
  <c r="CD20"/>
  <c r="CI13"/>
  <c r="CI14"/>
  <c r="CI20"/>
  <c r="BO9"/>
  <c r="BO12"/>
  <c r="BO19"/>
  <c r="BO21"/>
  <c r="BT9"/>
  <c r="BT12"/>
  <c r="BT19"/>
  <c r="BT21"/>
  <c r="BY9"/>
  <c r="BY12"/>
  <c r="BY19"/>
  <c r="BY21"/>
  <c r="CD9"/>
  <c r="CD12"/>
  <c r="CD19"/>
  <c r="CD21"/>
  <c r="CI9"/>
  <c r="CI12"/>
  <c r="CI19"/>
  <c r="CI21"/>
  <c r="CN9"/>
  <c r="CN12"/>
  <c r="CN19"/>
  <c r="CN21"/>
  <c r="BE10"/>
  <c r="BE23"/>
  <c r="BO27"/>
  <c r="BT27"/>
  <c r="BY27"/>
  <c r="BE22"/>
  <c r="BE24"/>
  <c r="BE28"/>
  <c r="BO24"/>
  <c r="BO28"/>
  <c r="BT24"/>
  <c r="BT28"/>
  <c r="BY24"/>
  <c r="BY28"/>
  <c r="BY30" i="165"/>
  <c r="CD30"/>
  <c r="CI30"/>
  <c r="CN30"/>
  <c r="BE30"/>
  <c r="BO35" i="142"/>
  <c r="BT35"/>
  <c r="BY35"/>
  <c r="CD35"/>
  <c r="CI35"/>
  <c r="CN35"/>
  <c r="BE39" i="161"/>
  <c r="BO42"/>
  <c r="BT42"/>
  <c r="BY42"/>
  <c r="CD42"/>
  <c r="CI42"/>
  <c r="BO41"/>
  <c r="CN41"/>
  <c r="BY39"/>
  <c r="BY43"/>
  <c r="CD39"/>
  <c r="CD43"/>
  <c r="CI39"/>
  <c r="CI43"/>
  <c r="CN39"/>
  <c r="CN43"/>
  <c r="BT41"/>
  <c r="BY41"/>
  <c r="CD41"/>
  <c r="CI41"/>
  <c r="CN42"/>
  <c r="BO40"/>
  <c r="BT40"/>
  <c r="BY40"/>
  <c r="CD40"/>
  <c r="CI40"/>
  <c r="CN40"/>
  <c r="BO39"/>
  <c r="BO43"/>
  <c r="BT39"/>
  <c r="BT43"/>
  <c r="BE41"/>
  <c r="BE42"/>
  <c r="BE40"/>
  <c r="BT24" i="162"/>
  <c r="BT28"/>
  <c r="BT32"/>
  <c r="CN24"/>
  <c r="CN28"/>
  <c r="CN32"/>
  <c r="CN36"/>
  <c r="BO26"/>
  <c r="BO30"/>
  <c r="BO34"/>
  <c r="BT26"/>
  <c r="BT30"/>
  <c r="BT34"/>
  <c r="BY26"/>
  <c r="BY30"/>
  <c r="BY34"/>
  <c r="CD26"/>
  <c r="CD30"/>
  <c r="CD34"/>
  <c r="CI26"/>
  <c r="CI30"/>
  <c r="CI34"/>
  <c r="CN26"/>
  <c r="CN30"/>
  <c r="CN34"/>
  <c r="BO25"/>
  <c r="BO29"/>
  <c r="BO33"/>
  <c r="BT25"/>
  <c r="BT29"/>
  <c r="BT33"/>
  <c r="BY25"/>
  <c r="BY29"/>
  <c r="BY33"/>
  <c r="CD25"/>
  <c r="CD29"/>
  <c r="CD33"/>
  <c r="CI25"/>
  <c r="CI29"/>
  <c r="CI33"/>
  <c r="CN25"/>
  <c r="CN29"/>
  <c r="CN33"/>
  <c r="BO27" i="142"/>
  <c r="CD24" i="164"/>
  <c r="CD28"/>
  <c r="CI24"/>
  <c r="CI28"/>
  <c r="CN24"/>
  <c r="CN28"/>
  <c r="CD27"/>
  <c r="CI27"/>
  <c r="CN27"/>
  <c r="BE30"/>
  <c r="BO26"/>
  <c r="BO30"/>
  <c r="BT26"/>
  <c r="BT30"/>
  <c r="BY26"/>
  <c r="BY30"/>
  <c r="CD26"/>
  <c r="CD30"/>
  <c r="CI26"/>
  <c r="CI30"/>
  <c r="CN26"/>
  <c r="CN30"/>
  <c r="BO25"/>
  <c r="BO29"/>
  <c r="BT25"/>
  <c r="BT29"/>
  <c r="BY25"/>
  <c r="BY29"/>
  <c r="CD25"/>
  <c r="CD29"/>
  <c r="CI25"/>
  <c r="CI29"/>
  <c r="CN25"/>
  <c r="CN29"/>
  <c r="BO24" i="162"/>
  <c r="BO28"/>
  <c r="BO32"/>
  <c r="BO36"/>
  <c r="BT36"/>
  <c r="BY24"/>
  <c r="BY28"/>
  <c r="BY32"/>
  <c r="BY36"/>
  <c r="CD24"/>
  <c r="CD28"/>
  <c r="CD32"/>
  <c r="CD36"/>
  <c r="CI24"/>
  <c r="CI28"/>
  <c r="CI32"/>
  <c r="CI36"/>
  <c r="BO27"/>
  <c r="BO31"/>
  <c r="BO35"/>
  <c r="BY27"/>
  <c r="BY31"/>
  <c r="BY35"/>
  <c r="CD27"/>
  <c r="CD31"/>
  <c r="CD35"/>
  <c r="CI27"/>
  <c r="CI31"/>
  <c r="CI35"/>
  <c r="CN35"/>
  <c r="BO28" i="142"/>
  <c r="BO32"/>
  <c r="BT28"/>
  <c r="BT32"/>
  <c r="BO26"/>
  <c r="BO30"/>
  <c r="BO34"/>
  <c r="BT26"/>
  <c r="BT30"/>
  <c r="BT34"/>
  <c r="BY26"/>
  <c r="BY30"/>
  <c r="BY34"/>
  <c r="CD26"/>
  <c r="CD30"/>
  <c r="CD34"/>
  <c r="CI26"/>
  <c r="CI30"/>
  <c r="CI34"/>
  <c r="CN26"/>
  <c r="CN30"/>
  <c r="CN34"/>
  <c r="BO25"/>
  <c r="BO29"/>
  <c r="BO33"/>
  <c r="BT25"/>
  <c r="BT29"/>
  <c r="BT33"/>
  <c r="BY25"/>
  <c r="BY29"/>
  <c r="BY33"/>
  <c r="CD25"/>
  <c r="CD29"/>
  <c r="CD33"/>
  <c r="CI25"/>
  <c r="CI29"/>
  <c r="CI33"/>
  <c r="CN25"/>
  <c r="CN29"/>
  <c r="CN33"/>
  <c r="BE25" i="164"/>
  <c r="BO29" i="165"/>
  <c r="BT29"/>
  <c r="BY29"/>
  <c r="CD29"/>
  <c r="CI29"/>
  <c r="CN29"/>
  <c r="BD29"/>
  <c r="BE29" s="1"/>
  <c r="BO9" i="137"/>
  <c r="BO13"/>
  <c r="BT9"/>
  <c r="BT13"/>
  <c r="BY9"/>
  <c r="BY13"/>
  <c r="CD9"/>
  <c r="CD13"/>
  <c r="CI9"/>
  <c r="CI13"/>
  <c r="CN9"/>
  <c r="CN13"/>
  <c r="BO12"/>
  <c r="BT12"/>
  <c r="BY12"/>
  <c r="CD12"/>
  <c r="CI12"/>
  <c r="CN12"/>
  <c r="BD2" i="164"/>
  <c r="BE2" s="1"/>
  <c r="BO2"/>
  <c r="BT2"/>
  <c r="CD2"/>
  <c r="CI2"/>
  <c r="CN2"/>
  <c r="BY2"/>
  <c r="BD2" i="161"/>
  <c r="BE2" s="1"/>
  <c r="BO2"/>
  <c r="BY2"/>
  <c r="CI2"/>
  <c r="BT2" i="162"/>
  <c r="CD2"/>
  <c r="CN2"/>
  <c r="BY2"/>
  <c r="BD2" i="165"/>
  <c r="BE2" s="1"/>
  <c r="BO2"/>
  <c r="BT2"/>
  <c r="BY2"/>
  <c r="CD2"/>
  <c r="CN2"/>
  <c r="CI2"/>
  <c r="BE2" i="160"/>
  <c r="BF2"/>
  <c r="BO2" i="162"/>
  <c r="BD2"/>
  <c r="BE2" s="1"/>
  <c r="CD2" i="160"/>
  <c r="CI2"/>
  <c r="BT2" i="161"/>
  <c r="CD2"/>
  <c r="CN2"/>
  <c r="CI2" i="162"/>
  <c r="AU7" i="159"/>
  <c r="AM7"/>
  <c r="AE7"/>
  <c r="W7"/>
  <c r="O7"/>
  <c r="G7"/>
  <c r="AU6"/>
  <c r="AM6"/>
  <c r="AE6"/>
  <c r="W6"/>
  <c r="O6"/>
  <c r="G6"/>
  <c r="O5"/>
  <c r="O4"/>
  <c r="BF2" s="1"/>
  <c r="BG3"/>
  <c r="C3"/>
  <c r="CM2"/>
  <c r="CL2"/>
  <c r="CK2"/>
  <c r="CJ2"/>
  <c r="CN2" s="1"/>
  <c r="CH2"/>
  <c r="CG2"/>
  <c r="CF2"/>
  <c r="CE2"/>
  <c r="CI2" s="1"/>
  <c r="CC2"/>
  <c r="CB2"/>
  <c r="CA2"/>
  <c r="BZ2"/>
  <c r="CD2" s="1"/>
  <c r="BX2"/>
  <c r="BW2"/>
  <c r="BV2"/>
  <c r="BU2"/>
  <c r="BY2" s="1"/>
  <c r="BS2"/>
  <c r="BR2"/>
  <c r="BQ2"/>
  <c r="BP2"/>
  <c r="BT2" s="1"/>
  <c r="BN2"/>
  <c r="BM2"/>
  <c r="BL2"/>
  <c r="BK2"/>
  <c r="BO2" s="1"/>
  <c r="BC2"/>
  <c r="AU7" i="155"/>
  <c r="AM7"/>
  <c r="AE7"/>
  <c r="W7"/>
  <c r="O7"/>
  <c r="G7"/>
  <c r="AU6"/>
  <c r="AM6"/>
  <c r="AE6"/>
  <c r="W6"/>
  <c r="O6"/>
  <c r="G6"/>
  <c r="O5"/>
  <c r="O4"/>
  <c r="BF2" s="1"/>
  <c r="BG3"/>
  <c r="C3"/>
  <c r="CM2"/>
  <c r="CL2"/>
  <c r="CK2"/>
  <c r="CJ2"/>
  <c r="CH2"/>
  <c r="CG2"/>
  <c r="CF2"/>
  <c r="CE2"/>
  <c r="CC2"/>
  <c r="CB2"/>
  <c r="CA2"/>
  <c r="BZ2"/>
  <c r="BX2"/>
  <c r="BW2"/>
  <c r="BV2"/>
  <c r="BU2"/>
  <c r="BS2"/>
  <c r="BR2"/>
  <c r="BQ2"/>
  <c r="BP2"/>
  <c r="BN2"/>
  <c r="BM2"/>
  <c r="BL2"/>
  <c r="BK2"/>
  <c r="BC2"/>
  <c r="AU7" i="142"/>
  <c r="AM7"/>
  <c r="AU7" i="137"/>
  <c r="AM7"/>
  <c r="AU6"/>
  <c r="AM6"/>
  <c r="AU6" i="142"/>
  <c r="AM6"/>
  <c r="AE6"/>
  <c r="BC2" i="137"/>
  <c r="CM2"/>
  <c r="CL2"/>
  <c r="CK2"/>
  <c r="CJ2"/>
  <c r="CH2"/>
  <c r="CG2"/>
  <c r="CF2"/>
  <c r="CE2"/>
  <c r="BC2" i="142"/>
  <c r="CM2"/>
  <c r="CL2"/>
  <c r="CK2"/>
  <c r="CJ2"/>
  <c r="CH2"/>
  <c r="CG2"/>
  <c r="CF2"/>
  <c r="CE2"/>
  <c r="O4" i="137"/>
  <c r="AE7" i="142"/>
  <c r="W7"/>
  <c r="O7"/>
  <c r="G7"/>
  <c r="W6"/>
  <c r="O6"/>
  <c r="G6"/>
  <c r="O5"/>
  <c r="O4"/>
  <c r="BG3"/>
  <c r="C3"/>
  <c r="CC2"/>
  <c r="CB2"/>
  <c r="CA2"/>
  <c r="BZ2"/>
  <c r="BX2"/>
  <c r="BW2"/>
  <c r="BV2"/>
  <c r="BU2"/>
  <c r="BS2"/>
  <c r="BR2"/>
  <c r="BQ2"/>
  <c r="BP2"/>
  <c r="BN2"/>
  <c r="BM2"/>
  <c r="BL2"/>
  <c r="BK2"/>
  <c r="AE7" i="137"/>
  <c r="W7"/>
  <c r="O7"/>
  <c r="G7"/>
  <c r="AE6"/>
  <c r="W6"/>
  <c r="O6"/>
  <c r="G6"/>
  <c r="O5"/>
  <c r="BG3"/>
  <c r="C3"/>
  <c r="CC2"/>
  <c r="CB2"/>
  <c r="CA2"/>
  <c r="BZ2"/>
  <c r="BX2"/>
  <c r="BW2"/>
  <c r="BV2"/>
  <c r="BU2"/>
  <c r="BS2"/>
  <c r="BR2"/>
  <c r="BQ2"/>
  <c r="BP2"/>
  <c r="BN2"/>
  <c r="BM2"/>
  <c r="BL2"/>
  <c r="BK2"/>
  <c r="D2" i="103"/>
  <c r="J2"/>
  <c r="C3"/>
  <c r="BD17" i="142" l="1"/>
  <c r="BE17" s="1"/>
  <c r="BD9"/>
  <c r="BE9" s="1"/>
  <c r="BD12"/>
  <c r="BE12" s="1"/>
  <c r="BD10"/>
  <c r="BE10" s="1"/>
  <c r="BD21"/>
  <c r="BE21" s="1"/>
  <c r="BD18"/>
  <c r="BE18" s="1"/>
  <c r="BD13"/>
  <c r="BE13" s="1"/>
  <c r="BD14"/>
  <c r="BE14" s="1"/>
  <c r="BD22"/>
  <c r="BE22" s="1"/>
  <c r="BD20"/>
  <c r="BE20" s="1"/>
  <c r="BD15"/>
  <c r="BE15" s="1"/>
  <c r="BD11"/>
  <c r="BE11" s="1"/>
  <c r="BD24"/>
  <c r="BE24" s="1"/>
  <c r="BD23"/>
  <c r="BE23" s="1"/>
  <c r="BD16"/>
  <c r="BE16" s="1"/>
  <c r="BD19"/>
  <c r="BE19" s="1"/>
  <c r="BD33"/>
  <c r="BE33" s="1"/>
  <c r="BD29"/>
  <c r="BE29" s="1"/>
  <c r="BD25"/>
  <c r="BE25" s="1"/>
  <c r="BD35"/>
  <c r="BE35" s="1"/>
  <c r="BD34"/>
  <c r="BE34" s="1"/>
  <c r="BD30"/>
  <c r="BE30" s="1"/>
  <c r="BD26"/>
  <c r="BE26" s="1"/>
  <c r="BD31"/>
  <c r="BE31" s="1"/>
  <c r="BD27"/>
  <c r="BE27" s="1"/>
  <c r="BD32"/>
  <c r="BE32" s="1"/>
  <c r="BD28"/>
  <c r="BE28" s="1"/>
  <c r="BF2" i="137"/>
  <c r="BD12"/>
  <c r="BE12" s="1"/>
  <c r="BD13"/>
  <c r="BE13" s="1"/>
  <c r="BD9"/>
  <c r="BE9" s="1"/>
  <c r="BD10"/>
  <c r="BE10" s="1"/>
  <c r="BD11"/>
  <c r="BE11" s="1"/>
  <c r="BD2" i="142"/>
  <c r="BE2" s="1"/>
  <c r="CN2"/>
  <c r="BO2" i="137"/>
  <c r="BT2"/>
  <c r="BY2"/>
  <c r="CD2"/>
  <c r="CN2"/>
  <c r="BT2" i="155"/>
  <c r="BY2"/>
  <c r="CN2"/>
  <c r="BF2" i="142"/>
  <c r="CI2"/>
  <c r="BO2"/>
  <c r="CI2" i="137"/>
  <c r="BO2" i="155"/>
  <c r="BT2" i="142"/>
  <c r="BY2"/>
  <c r="CD2"/>
  <c r="CD2" i="155"/>
  <c r="CI2"/>
  <c r="BD2" i="137"/>
  <c r="BE2" s="1"/>
  <c r="BD2" i="155"/>
  <c r="BE2" s="1"/>
  <c r="BD2" i="159"/>
  <c r="BE2" s="1"/>
</calcChain>
</file>

<file path=xl/connections.xml><?xml version="1.0" encoding="utf-8"?>
<connections xmlns="http://schemas.openxmlformats.org/spreadsheetml/2006/main">
  <connection id="1" name="1e selectie westervoort paarden" type="6" refreshedVersion="3" background="1">
    <textPr prompt="0" sourceFile="C:\Users\Gebruiker\Documents\Mijn Concours 3.5 bestanden\DOCUMENTEN\1e selectie westervoort paarden.txt" decimal="," thousands=".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2" name="1e selectie westervoort paarden1" type="6" refreshedVersion="3" background="1" saveData="1">
    <textPr prompt="0" sourceFile="C:\Users\Gebruiker\Documents\Mijn Concours 3.5 bestanden\DOCUMENTEN\1e selectie westervoort paarden.txt" decimal="," thousands=".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3" name="Barneveld_1e sel_paspr_1e parc_L" type="6" refreshedVersion="4" background="1">
    <textPr prompt="0" sourceFile="C:\Users\J. Ruiter\Documents\Mijn Concours 3.5 bestanden\DOCUMENTEN\Barneveld_1e sel_paspr_1e parc_L.txt" decimal="," thousands=".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4" name="Barneveld_1e sel_paspr_2e parc_L" type="6" refreshedVersion="4" background="1">
    <textPr prompt="0" sourceFile="C:\Users\J. Ruiter\Documents\Mijn Concours 3.5 bestanden\DOCUMENTEN\Barneveld_1e sel_paspr_2e parc_L.txt" decimal="," thousands=".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5" name="L1" type="6" refreshedVersion="4" background="1">
    <textPr prompt="0" sourceFile="D:\Temp\ZWV\L1.txt" decimal="," thousands=".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6" name="L11" type="6" refreshedVersion="4" background="1">
    <textPr prompt="0" sourceFile="D:\Temp\ZWV\L1.txt" decimal="," thousands=".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7" name="L12" type="6" refreshedVersion="4" background="1">
    <textPr prompt="0" sourceFile="D:\Temp\ZWV\L1.txt" decimal="," thousands=".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8" name="L2" type="6" refreshedVersion="4" background="1">
    <textPr prompt="0" sourceFile="D:\Temp\ZWV\L2.txt" decimal="," thousands=".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9" name="L21" type="6" refreshedVersion="4" background="1">
    <textPr prompt="0" sourceFile="D:\Temp\ZWV\L2.txt" decimal="," thousands=".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10" name="L22" type="6" refreshedVersion="4" background="1">
    <textPr prompt="0" sourceFile="D:\Temp\ZWV\L2.txt" decimal="," thousands=".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11" name="Lathum laatste selectie paarden" type="6" refreshedVersion="3" background="1">
    <textPr prompt="0" sourceFile="C:\Users\Gebruiker\Documents\Mijn Concours 3.5 bestanden\DOCUMENTEN\Lathum laatste selectie paarden.txt" decimal="," thousands=".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12" name="Onwaar" type="6" refreshedVersion="0" background="1">
    <textPr prompt="0" sourceFile="Onwaar" decimal="," thousands=".">
      <textFields>
        <textField/>
      </textFields>
    </textPr>
  </connection>
  <connection id="13" name="Onwaar1" type="6" refreshedVersion="0" background="1">
    <textPr prompt="0" sourceFile="Onwaar" decimal="," thousands=".">
      <textFields>
        <textField/>
      </textFields>
    </textPr>
  </connection>
  <connection id="14" name="Spr_Pa_2014_10_11_12" type="6" refreshedVersion="4" background="1" saveData="1">
    <textPr prompt="0" sourceFile="Z:\D-schijf\Temp\Spr_Pa_2014_10_11_12.txt" decimal="," thousands=".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15" name="Spr_Pa_2014_10_11_121" type="6" refreshedVersion="4" background="1">
    <textPr prompt="0" sourceFile="Z:\D-schijf\Temp\Spr_Pa_2014_10_11_12.txt" decimal="," thousands=".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16" name="Spr_Pa_2014_10_11_122" type="6" refreshedVersion="4" background="1">
    <textPr prompt="0" sourceFile="Z:\D-schijf\Temp\Spr_Pa_2014_10_11_12.txt" decimal="," thousands=".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17" name="Spr_Pa_2014_12_20" type="6" refreshedVersion="4" background="1">
    <textPr prompt="0" sourceFile="Z:\D-schijf\Temp\Spr_Pa_2014_12_20.txt" decimal="," thousands=".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18" name="Spr_Pa_2014_12_201" type="6" refreshedVersion="4" background="1">
    <textPr prompt="0" sourceFile="Z:\D-schijf\Temp\Spr_Pa_2014_12_20.txt" decimal="," thousands=".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19" name="Spr_Pa_2015_01_17_18 Bergharen" type="6" refreshedVersion="4" background="1">
    <textPr prompt="0" sourceFile="Z:\D-schijf\Temp\Spr_Pa_2015_01_17_18 Bergharen.txt" decimal="," thousands=".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20" name="Spr_Pa_2015_01_17_18 Bergharen1" type="6" refreshedVersion="4" background="1">
    <textPr prompt="0" sourceFile="Z:\D-schijf\Temp\Spr_Pa_2015_01_17_18 Bergharen.txt" decimal="," thousands=".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21" name="uitslagen Lathum 2e sel paarden" type="6" refreshedVersion="3" background="1">
    <textPr prompt="0" sourceFile="C:\Users\Gebruiker\OneDrive\SELECTIE\outdoor 2026\uitslagen Lathum 2e sel paarden.txt" decimal="," thousands=".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22" name="uitslagen Lathum 2e sel paarden1" type="6" refreshedVersion="3" background="1" saveData="1">
    <textPr prompt="0" sourceFile="C:\Users\Gebruiker\OneDrive\SELECTIE\outdoor 2026\uitslagen Lathum 2e sel paarden.txt" decimal="," thousands=".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23" name="uitslagen Lathum 2e sel paarden2" type="6" refreshedVersion="3" background="1" saveData="1">
    <textPr prompt="0" sourceFile="C:\Users\Gebruiker\OneDrive\SELECTIE\outdoor 2026\uitslagen Lathum 2e sel paarden.txt" decimal="," thousands=".">
      <textFields count="9"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<sst xmlns="http://schemas.openxmlformats.org/spreadsheetml/2006/main" count="1750" uniqueCount="443">
  <si>
    <t>Ruiter/amazone</t>
  </si>
  <si>
    <t>Paard/pony</t>
  </si>
  <si>
    <t>cat.</t>
  </si>
  <si>
    <t>vereniging</t>
  </si>
  <si>
    <t>pl.</t>
  </si>
  <si>
    <t>opmerking</t>
  </si>
  <si>
    <t>Comb.nr.</t>
  </si>
  <si>
    <t>Selectie uitslagen</t>
  </si>
  <si>
    <t>Kring:</t>
  </si>
  <si>
    <t>Klasse:</t>
  </si>
  <si>
    <t>Cat.:</t>
  </si>
  <si>
    <t>Plaatsingspunten niet gestart:</t>
  </si>
  <si>
    <t>Aantal reserves:</t>
  </si>
  <si>
    <t>Lokatie:</t>
  </si>
  <si>
    <t>Datum:</t>
  </si>
  <si>
    <t>pl.p.</t>
  </si>
  <si>
    <t>Afv.</t>
  </si>
  <si>
    <t>Res.</t>
  </si>
  <si>
    <t>Pl.</t>
  </si>
  <si>
    <t>Afvaardiging aan de Regio Kampioenschappen</t>
  </si>
  <si>
    <t>Volgnr.</t>
  </si>
  <si>
    <t>Klasse</t>
  </si>
  <si>
    <t>pl.pnt</t>
  </si>
  <si>
    <t>Cat.</t>
  </si>
  <si>
    <t>Vereniging</t>
  </si>
  <si>
    <t>Opmerking</t>
  </si>
  <si>
    <t>Aantal wedstrijden:</t>
  </si>
  <si>
    <t>Aantal afvaardiging Regio:</t>
  </si>
  <si>
    <t>Regio Kampioenen</t>
  </si>
  <si>
    <t>Totaal beste</t>
  </si>
  <si>
    <t>Totaal pl.pnt.</t>
  </si>
  <si>
    <t>Aantal per klasse:</t>
  </si>
  <si>
    <t>Springen</t>
  </si>
  <si>
    <t>Aantal afval resultaten:</t>
  </si>
  <si>
    <t>Tot.</t>
  </si>
  <si>
    <t>afval</t>
  </si>
  <si>
    <t>Beste</t>
  </si>
  <si>
    <t>Waarde</t>
  </si>
  <si>
    <t>Gegevens:</t>
  </si>
  <si>
    <t>Naam van de Kring:</t>
  </si>
  <si>
    <t>Interval plaatsingspunten:</t>
  </si>
  <si>
    <t>1=(1,2,3,etc) / 2=(1,3,5,etc)</t>
  </si>
  <si>
    <t>Aantal selectie wedstrijden:</t>
  </si>
  <si>
    <t>(De laagste waarde heeft voorrang, niet ingevulde gegevens doen niet mee voor de volgorde van het resultaat)</t>
  </si>
  <si>
    <t>Totaal beste plaatsingspunten:</t>
  </si>
  <si>
    <t>(dit is een vaste waarde en heeft de hoogste voorrang)</t>
  </si>
  <si>
    <t>Plaatsingspunten 4e wedstrijd:</t>
  </si>
  <si>
    <t>Plaatsingspunten 3e wedstrijd:</t>
  </si>
  <si>
    <t>Plaatsingspunten 2e wedstrijd:</t>
  </si>
  <si>
    <t>Plaatsingspunten 1e wedstrijd:</t>
  </si>
  <si>
    <t>Totaal alle plaatsingspunten:</t>
  </si>
  <si>
    <t>Omschrijving</t>
  </si>
  <si>
    <t>Lokatie</t>
  </si>
  <si>
    <t>Datum</t>
  </si>
  <si>
    <t>1e wedstrijd</t>
  </si>
  <si>
    <t>2e wedstrijd</t>
  </si>
  <si>
    <t>3e wedstrijd</t>
  </si>
  <si>
    <t>4e wedstrijd</t>
  </si>
  <si>
    <t>Selectie wedstrijd</t>
  </si>
  <si>
    <t>Wedstrijd nummer:</t>
  </si>
  <si>
    <t>klasse</t>
  </si>
  <si>
    <t>Ftn</t>
  </si>
  <si>
    <t>Bar.</t>
  </si>
  <si>
    <t>Stijl tijd</t>
  </si>
  <si>
    <t>Plaatsingspunten niet gefinisht</t>
  </si>
  <si>
    <t>Blanko is volgens plaatsing</t>
  </si>
  <si>
    <t>Volgorde ex-aequo regeling:</t>
  </si>
  <si>
    <t>Afvaardiging Regiokampioenschappen</t>
  </si>
  <si>
    <t>Afv. Regio</t>
  </si>
  <si>
    <t>Aanmelden; Afmelden, Blanko is iedereen</t>
  </si>
  <si>
    <t>kl.</t>
  </si>
  <si>
    <t>Sortering fouten</t>
  </si>
  <si>
    <t>LEES ONDERSTAANDE INFO EERST!!</t>
  </si>
  <si>
    <t>ftn1</t>
  </si>
  <si>
    <t>styl1</t>
  </si>
  <si>
    <t>wvr1</t>
  </si>
  <si>
    <t>ftn2</t>
  </si>
  <si>
    <t>styl2</t>
  </si>
  <si>
    <t>wvr2</t>
  </si>
  <si>
    <t>styl1  1e</t>
  </si>
  <si>
    <t>styl2  1e bar.</t>
  </si>
  <si>
    <t>styl1  2e</t>
  </si>
  <si>
    <t>styl1  3e</t>
  </si>
  <si>
    <t>styl2  3e bar.</t>
  </si>
  <si>
    <t>styl1  4e</t>
  </si>
  <si>
    <t>styl2  4e bar.</t>
  </si>
  <si>
    <t>ftn1  1e</t>
  </si>
  <si>
    <t>ftn2  1e</t>
  </si>
  <si>
    <t>ftn1  2e</t>
  </si>
  <si>
    <t>ftn2  2e</t>
  </si>
  <si>
    <t>ftn1  3e</t>
  </si>
  <si>
    <t>ftn2  3e</t>
  </si>
  <si>
    <t>ftn1  4e</t>
  </si>
  <si>
    <t>ftn2  4e</t>
  </si>
  <si>
    <t xml:space="preserve"> 4e tot ftn</t>
  </si>
  <si>
    <t>3e tot ftn</t>
  </si>
  <si>
    <t>2e tot ftn</t>
  </si>
  <si>
    <t>1e tot ftn</t>
  </si>
  <si>
    <t>tijd1</t>
  </si>
  <si>
    <t>tijd2</t>
  </si>
  <si>
    <t>1: fouten barrage</t>
  </si>
  <si>
    <t>styl2  2e bar.</t>
  </si>
  <si>
    <t>5e wedstrijd</t>
  </si>
  <si>
    <t>6e wedstrijd</t>
  </si>
  <si>
    <t>Plaatsingspunten 6e wedstrijd:</t>
  </si>
  <si>
    <t>Plaatsingspunten 5e wedstrijd:</t>
  </si>
  <si>
    <t>ftn1  5e</t>
  </si>
  <si>
    <t>styl1  5e</t>
  </si>
  <si>
    <t>ftn2  5e</t>
  </si>
  <si>
    <t>styl2  5e bar.</t>
  </si>
  <si>
    <t xml:space="preserve"> 5e tot ftn</t>
  </si>
  <si>
    <t>ftn1  6e</t>
  </si>
  <si>
    <t>styl1  6e</t>
  </si>
  <si>
    <t>ftn2  6e</t>
  </si>
  <si>
    <t>styl2  6e bar.</t>
  </si>
  <si>
    <t xml:space="preserve"> 6e tot ftn</t>
  </si>
  <si>
    <t>5e tot ftn</t>
  </si>
  <si>
    <t xml:space="preserve"> </t>
  </si>
  <si>
    <t>Klasse BB verbergen</t>
  </si>
  <si>
    <t>zie dressuur</t>
  </si>
  <si>
    <t>Zie dressuur</t>
  </si>
  <si>
    <t>Nee</t>
  </si>
  <si>
    <t>Discipline:</t>
  </si>
  <si>
    <t>Ruiter / amazone</t>
  </si>
  <si>
    <t>Maximaal aantal strafpunten</t>
  </si>
  <si>
    <t>1.00</t>
  </si>
  <si>
    <t>1.10</t>
  </si>
  <si>
    <t>1.20</t>
  </si>
  <si>
    <t>1.30</t>
  </si>
  <si>
    <t>1.35</t>
  </si>
  <si>
    <t>1.40</t>
  </si>
  <si>
    <t>1.30 - 1.40</t>
  </si>
  <si>
    <t>Klasse 130-140 samenvoegen</t>
  </si>
  <si>
    <t>Reserveruiters die niet ingezet worden, krijgen hun inschrijfgeld</t>
  </si>
  <si>
    <t>automatisch weer retour geboekt!</t>
  </si>
  <si>
    <t>Zowel de afgevaardigden als de reserves dienen zich in te schrijven via mijnknhs.nl - plaats WEZEP, voor sluitingsdata!!.</t>
  </si>
  <si>
    <t>Aanpassingen in parcourssoort:</t>
  </si>
  <si>
    <t>Startgerechtigdheid</t>
  </si>
  <si>
    <t>De outdoor regio kampioenschappen vinden plaats  op  26 &amp; 27 Juni 2026</t>
  </si>
  <si>
    <t>Bij de Heuvelruiters te Wezep</t>
  </si>
  <si>
    <t>De klasse 140 is direct vrije inschrijving naar Ermelo</t>
  </si>
  <si>
    <t>waarbij de tweede ronde op tijd  wordt verreden.</t>
  </si>
  <si>
    <t xml:space="preserve">Voor de klassen  80  / 90 / 100 cm  blijft het huidige format van toepassing en wordt verreden conform art. 280 lid 5d Rijstijlwedstrijd in twee ronden, </t>
  </si>
  <si>
    <t>Combinaties voor de vrij in te schrijven klassen (120 - 130 - 135) moeten minimaal 1 winstpunt hebben behaald voor de sluitingsdatum van de regio kampioenschappen</t>
  </si>
  <si>
    <t xml:space="preserve"> is uitgesloten van deelname aan een Regio- en/of KNHS-kampioenschap t/m de klasse 1.35 springen.</t>
  </si>
  <si>
    <t>Starten in een hogere klasse/ op een hoger niveau voorafgaand aan het Regiokampioenschap is niet toegestaan.</t>
  </si>
  <si>
    <t>Dit geldt voor reglementaire, onreglementaire en hc-starts.</t>
  </si>
  <si>
    <t xml:space="preserve"> Ook (internationale) finalerubrieken vallen onder deze voorwaarden.</t>
  </si>
  <si>
    <t>Combinaties die zijn gestart in het springen in de rubriek pony/ paard 1.05 mogen deelnemen in het 1.00 kampioenschap,</t>
  </si>
  <si>
    <t>combinaties die hebben gestart in het 1.15 mogen deelnemen in het 1.10 kampioenschap en combinaties die hebben gestart in het 1.25 mogen deelnemen in het 1.20 kampioenschap.</t>
  </si>
  <si>
    <t>Wanneer gestart is in een hogere klasse/ op een hoger niveau is men niet meer startgerechtigd in de lagere klasse op de kampioenschappen.</t>
  </si>
  <si>
    <t xml:space="preserve"> Dit geldt voor reglementaire, onreglementaire en hc-starts.</t>
  </si>
  <si>
    <t>Ook (internationale) finalerubrieken vallen onder deze voorwaarden.</t>
  </si>
  <si>
    <t>Deze combinaties zijn tijdens de Regio- en/of KNHS-kampioenschappen startgerechtigd in de klasse 1.40 paarden en 1.30 pony’s.</t>
  </si>
  <si>
    <t xml:space="preserve"> Combinaties die ooit op enig moment zijn gestart in de klasse 1.50m zijn niet startgerechtigd tijdens de Regio- en/of KNHS kampioenschappen.</t>
  </si>
  <si>
    <t xml:space="preserve">Algemeen Een combinatie mag uitsluitend starten in de hoogste klasse waarin/het hoogste niveau waarop de </t>
  </si>
  <si>
    <t>combinatie in de periode tussen 1 april 2026 tot aan het  betreffend regiokampioenschap is uitgekomen</t>
  </si>
  <si>
    <t xml:space="preserve"> Aanvulling Springen</t>
  </si>
  <si>
    <t xml:space="preserve"> Het is niet toegestaan deel te nemen in zowel de klassen t/m 1.00 als de klassen 1.30, 1.35 en 1.40.</t>
  </si>
  <si>
    <t xml:space="preserve"> Het is niet toegestaan deel te nemen in zowel de klasse 1.10 als de klassen 1.35 en 1.40.</t>
  </si>
  <si>
    <t>Voor de klasse 1.35 is gekozen om deze weer  over twee manches te laten verrijden</t>
  </si>
  <si>
    <t xml:space="preserve"> Ruiters met prestatieklasse PA1 of PA2 mogen niet deelnemen aan het Regio- en/of KNHS kampioenschappen in de klassen t/m 0.90.</t>
  </si>
  <si>
    <t xml:space="preserve">Ruiters met prestatieklasse PA1 mogen niet deelnemen aan het Regio- en/of KNHS-kampioenschappen in de klassen t/m 1.10. </t>
  </si>
  <si>
    <t>Een deelnemer/amazone die tussen 1 april 2026 en het regiokampioenschap heeft deelgenomen aan een seniorenkampioenschap in de klasse 1.50 m of hoger,</t>
  </si>
  <si>
    <t>combinaties die bij de pony’s uitgekomen zijn in parcoursen hoger dan 1.30.</t>
  </si>
  <si>
    <t>Uitgezonderd op het verplicht starten in de hoogste klasse zijn combinaties die in het lopende seizoen bij de paarden uitgekomen zijn in de klasse/rubrieken 1.45 en</t>
  </si>
  <si>
    <t xml:space="preserve"> oude ijssel</t>
  </si>
  <si>
    <t>Westervoort</t>
  </si>
  <si>
    <t>02/05/2026</t>
  </si>
  <si>
    <t>Lathum</t>
  </si>
  <si>
    <t>09/05/2026</t>
  </si>
  <si>
    <t>06/06/2026</t>
  </si>
  <si>
    <t>1000934GW</t>
  </si>
  <si>
    <t>Great grey</t>
  </si>
  <si>
    <t>0.80</t>
  </si>
  <si>
    <t>Vulcaan, RV.</t>
  </si>
  <si>
    <t>1053791RM</t>
  </si>
  <si>
    <t>Anke Meurs</t>
  </si>
  <si>
    <t>Rafiq V/D Keppelse Staart</t>
  </si>
  <si>
    <t>Boleemruiters, RV.</t>
  </si>
  <si>
    <t>1055059ZH</t>
  </si>
  <si>
    <t>Nick Hoof</t>
  </si>
  <si>
    <t>Zlatan Z</t>
  </si>
  <si>
    <t>Liemers (PV.), RV.</t>
  </si>
  <si>
    <t>804852HH</t>
  </si>
  <si>
    <t>Heavenly Rose</t>
  </si>
  <si>
    <t>Montferlandruiters, RV.</t>
  </si>
  <si>
    <t>1054991CG</t>
  </si>
  <si>
    <t>Choppie</t>
  </si>
  <si>
    <t>Nijgraaf, RV. De</t>
  </si>
  <si>
    <t>991637OA</t>
  </si>
  <si>
    <t>Ovolie</t>
  </si>
  <si>
    <t>Angerlo Keppel Langerak, RV.</t>
  </si>
  <si>
    <t>1054880GW</t>
  </si>
  <si>
    <t>Lois Wezendonk</t>
  </si>
  <si>
    <t>Geluk DN</t>
  </si>
  <si>
    <t>Baerleruiters, RV.</t>
  </si>
  <si>
    <t>954220AK</t>
  </si>
  <si>
    <t>Avanya</t>
  </si>
  <si>
    <t>1056393RJ</t>
  </si>
  <si>
    <t>Olivier Jansen</t>
  </si>
  <si>
    <t>Raspoetin Van De Kruishorst</t>
  </si>
  <si>
    <t>930791KC</t>
  </si>
  <si>
    <t>Maud Centen</t>
  </si>
  <si>
    <t>Kamille</t>
  </si>
  <si>
    <t>'t Stille Wald, RV. Ruitervereniging</t>
  </si>
  <si>
    <t>982597MG</t>
  </si>
  <si>
    <t>Jante Geurts</t>
  </si>
  <si>
    <t>Mhilavsca OMHG</t>
  </si>
  <si>
    <t>Uit2</t>
  </si>
  <si>
    <t>1037599HG</t>
  </si>
  <si>
    <t>Alexandra Gluzek</t>
  </si>
  <si>
    <t>Helio VDW</t>
  </si>
  <si>
    <t>0.90</t>
  </si>
  <si>
    <t>923886LC</t>
  </si>
  <si>
    <t>Le Bon</t>
  </si>
  <si>
    <t>1047120ER</t>
  </si>
  <si>
    <t>Selian Roelofs</t>
  </si>
  <si>
    <t>Eliano S Van 't Fort</t>
  </si>
  <si>
    <t>1045889TV</t>
  </si>
  <si>
    <t>Youri Vos</t>
  </si>
  <si>
    <t>Tennessee van het Genelaar</t>
  </si>
  <si>
    <t>1037205CW</t>
  </si>
  <si>
    <t>Dirty Cash</t>
  </si>
  <si>
    <t>Uit11</t>
  </si>
  <si>
    <t>1029512OV</t>
  </si>
  <si>
    <t>Jolanda Bomers - Verwey</t>
  </si>
  <si>
    <t>Ogunita</t>
  </si>
  <si>
    <t>980180LB</t>
  </si>
  <si>
    <t>Willem Broekman</t>
  </si>
  <si>
    <t>Le Niro, Vecht &amp; Schans</t>
  </si>
  <si>
    <t>Woudruiters, RV.</t>
  </si>
  <si>
    <t>1041771SB</t>
  </si>
  <si>
    <t>Salvation van Hof ter Linde</t>
  </si>
  <si>
    <t>Uit3</t>
  </si>
  <si>
    <t>1018082RM</t>
  </si>
  <si>
    <t>Job Matser</t>
  </si>
  <si>
    <t>Renske van de Elsakker</t>
  </si>
  <si>
    <t>1056392CJ</t>
  </si>
  <si>
    <t>Chrisje van de Kruishorst</t>
  </si>
  <si>
    <t>1057776BB</t>
  </si>
  <si>
    <t>Lynn Berendsen</t>
  </si>
  <si>
    <t>Bingo</t>
  </si>
  <si>
    <t>892602ZK</t>
  </si>
  <si>
    <t>Naomi Kok</t>
  </si>
  <si>
    <t>Zeewinde</t>
  </si>
  <si>
    <t>1020465OV</t>
  </si>
  <si>
    <t>Jaylinn van der Vaart</t>
  </si>
  <si>
    <t>Orlando</t>
  </si>
  <si>
    <t>844018DV</t>
  </si>
  <si>
    <t>Delotte Z</t>
  </si>
  <si>
    <t>1052037HH</t>
  </si>
  <si>
    <t>Marijn Hendriks</t>
  </si>
  <si>
    <t>Halindelineke</t>
  </si>
  <si>
    <t>1057627MJ</t>
  </si>
  <si>
    <t>Malanta Van 'T Bonnerhof</t>
  </si>
  <si>
    <t>1058081SM</t>
  </si>
  <si>
    <t>Sharif Xii S</t>
  </si>
  <si>
    <t>1028010LH</t>
  </si>
  <si>
    <t>Lando Z</t>
  </si>
  <si>
    <t>961280ML</t>
  </si>
  <si>
    <t>Daphne Lintsen</t>
  </si>
  <si>
    <t>Montgomery L</t>
  </si>
  <si>
    <t>Eilandruiters, RV. de</t>
  </si>
  <si>
    <t>1027146PB</t>
  </si>
  <si>
    <t>Paradox Xxv</t>
  </si>
  <si>
    <t>1050799CE</t>
  </si>
  <si>
    <t>Annette Elmendorp</t>
  </si>
  <si>
    <t>Coka z</t>
  </si>
  <si>
    <t>1017610OH</t>
  </si>
  <si>
    <t>Margot Haring</t>
  </si>
  <si>
    <t>Onandez Vl</t>
  </si>
  <si>
    <t>1028837OW</t>
  </si>
  <si>
    <t>Anneke Niels - van Wijngaarden</t>
  </si>
  <si>
    <t>Otis Conner</t>
  </si>
  <si>
    <t>1053319JM</t>
  </si>
  <si>
    <t>Jaylinn</t>
  </si>
  <si>
    <t>1011933FV</t>
  </si>
  <si>
    <t>Famira</t>
  </si>
  <si>
    <t>1049806OB</t>
  </si>
  <si>
    <t>Alwin Berendsen</t>
  </si>
  <si>
    <t>Okkibiolga</t>
  </si>
  <si>
    <t>937182CB</t>
  </si>
  <si>
    <t>Nanne Van den Boom</t>
  </si>
  <si>
    <t>Corlensky Dee</t>
  </si>
  <si>
    <t>1007742CR</t>
  </si>
  <si>
    <t>Marit Riggeling</t>
  </si>
  <si>
    <t>Canthago GZ</t>
  </si>
  <si>
    <t>1031053PS</t>
  </si>
  <si>
    <t>Pelle Km</t>
  </si>
  <si>
    <t>Bosruiters, RV.</t>
  </si>
  <si>
    <t>1018454HS</t>
  </si>
  <si>
    <t>Harry BH Z</t>
  </si>
  <si>
    <t>1043891DJ</t>
  </si>
  <si>
    <t>Tani Joosten</t>
  </si>
  <si>
    <t>Demarila D Z</t>
  </si>
  <si>
    <t>1042912RM</t>
  </si>
  <si>
    <t>Ronaldo Vd Elsakker</t>
  </si>
  <si>
    <t>967769NS</t>
  </si>
  <si>
    <t>Maarten Schuttert</t>
  </si>
  <si>
    <t>Ninja Vn</t>
  </si>
  <si>
    <t>Zelhem En Omstreken, RV.</t>
  </si>
  <si>
    <t>929522LB</t>
  </si>
  <si>
    <t>Tom Buil</t>
  </si>
  <si>
    <t>Leandro B</t>
  </si>
  <si>
    <t>913262JK</t>
  </si>
  <si>
    <t>Clementine Kleintjes</t>
  </si>
  <si>
    <t>Je Suis Moi</t>
  </si>
  <si>
    <t>1008219LK</t>
  </si>
  <si>
    <t>Dirk jan De Kievit</t>
  </si>
  <si>
    <t>Looping</t>
  </si>
  <si>
    <t>971110SW</t>
  </si>
  <si>
    <t>Someone v/'t Dauwhof</t>
  </si>
  <si>
    <t>Uit1</t>
  </si>
  <si>
    <t>1030322PB</t>
  </si>
  <si>
    <t>Polion K Dee</t>
  </si>
  <si>
    <t>907776GT</t>
  </si>
  <si>
    <t>Laura Timmermans</t>
  </si>
  <si>
    <t>Girl power</t>
  </si>
  <si>
    <t>Grensruiters, RV.</t>
  </si>
  <si>
    <t>COMB</t>
  </si>
  <si>
    <t>Geronimo</t>
  </si>
  <si>
    <t>1053965GJ</t>
  </si>
  <si>
    <t>Gaffiot d'Ozee</t>
  </si>
  <si>
    <t>1028169ES</t>
  </si>
  <si>
    <t>Maikel Schennink</t>
  </si>
  <si>
    <t>Ernst BH Z</t>
  </si>
  <si>
    <t xml:space="preserve">Noa Wichmann </t>
  </si>
  <si>
    <t xml:space="preserve">Yael Hagelstein </t>
  </si>
  <si>
    <t xml:space="preserve">Romy Gerressen </t>
  </si>
  <si>
    <t xml:space="preserve">Femke Kruizinga </t>
  </si>
  <si>
    <t xml:space="preserve">Nine Capelle </t>
  </si>
  <si>
    <t xml:space="preserve">Frederique Bakker </t>
  </si>
  <si>
    <t xml:space="preserve">1.00 </t>
  </si>
  <si>
    <t>Maike Vermeer</t>
  </si>
  <si>
    <t xml:space="preserve">1.10 </t>
  </si>
  <si>
    <t>Mirte Volman</t>
  </si>
  <si>
    <t xml:space="preserve">1.20 </t>
  </si>
  <si>
    <t>Iris Wagenvoort</t>
  </si>
  <si>
    <t xml:space="preserve">1.30 </t>
  </si>
  <si>
    <t xml:space="preserve">1.35 </t>
  </si>
  <si>
    <t>Jolijn Van Asselt (sel)</t>
  </si>
  <si>
    <t>1058166KE</t>
  </si>
  <si>
    <t>Bente Engelen</t>
  </si>
  <si>
    <t>No Limitana</t>
  </si>
  <si>
    <t>921825BS</t>
  </si>
  <si>
    <t>Barbara Van de Sand</t>
  </si>
  <si>
    <t>Bravour Olympus</t>
  </si>
  <si>
    <t>1043333RS</t>
  </si>
  <si>
    <t>Iris Spaan</t>
  </si>
  <si>
    <t>Ravi</t>
  </si>
  <si>
    <t>1058394HH</t>
  </si>
  <si>
    <t>Lauren Herwers</t>
  </si>
  <si>
    <t>Halizinthe van de Rietvenne</t>
  </si>
  <si>
    <t>1032064MB</t>
  </si>
  <si>
    <t>Wim Van den Broek</t>
  </si>
  <si>
    <t>Myrthe</t>
  </si>
  <si>
    <t>1054023RG</t>
  </si>
  <si>
    <t>Fabian Gomes</t>
  </si>
  <si>
    <t>Rose Of Karla</t>
  </si>
  <si>
    <t>1041968JJ</t>
  </si>
  <si>
    <t>Maud Janssen (sel)</t>
  </si>
  <si>
    <t>Jersey</t>
  </si>
  <si>
    <t>1053044DW</t>
  </si>
  <si>
    <t>Bas Werkmann</t>
  </si>
  <si>
    <t>Doron Z</t>
  </si>
  <si>
    <t>Didam e.o., RV.</t>
  </si>
  <si>
    <t>1019143LO</t>
  </si>
  <si>
    <t>Suse Opdam</t>
  </si>
  <si>
    <t>1010958QG</t>
  </si>
  <si>
    <t>Jessica Teijgeler - Goudriaan</t>
  </si>
  <si>
    <t>Qristallo ten Dam</t>
  </si>
  <si>
    <t>966712MW</t>
  </si>
  <si>
    <t>Mudette</t>
  </si>
  <si>
    <t>1055841PG</t>
  </si>
  <si>
    <t>Pianiek Van  T Rietkamp</t>
  </si>
  <si>
    <t>1053481AM</t>
  </si>
  <si>
    <t>Janine Menting</t>
  </si>
  <si>
    <t>Azwiggy Z</t>
  </si>
  <si>
    <t>1055957RG</t>
  </si>
  <si>
    <t>Redf0Rd</t>
  </si>
  <si>
    <t>869365ID</t>
  </si>
  <si>
    <t>Denise Daniels</t>
  </si>
  <si>
    <t>It's Quality G</t>
  </si>
  <si>
    <t>994815NH</t>
  </si>
  <si>
    <t>Fleur Van Haren (sel)</t>
  </si>
  <si>
    <t>Nadira MvH</t>
  </si>
  <si>
    <t>991754OB</t>
  </si>
  <si>
    <t>Jess Barnes</t>
  </si>
  <si>
    <t>On The Road Dbs</t>
  </si>
  <si>
    <t>1026991CW</t>
  </si>
  <si>
    <t>C'est Bon Z</t>
  </si>
  <si>
    <t>Vrijw</t>
  </si>
  <si>
    <t>1044358BB</t>
  </si>
  <si>
    <t>Bon Bini Z</t>
  </si>
  <si>
    <t>1051974PA</t>
  </si>
  <si>
    <t>Ruth Van Aken</t>
  </si>
  <si>
    <t>Perfect Choice</t>
  </si>
  <si>
    <t>1055001TF</t>
  </si>
  <si>
    <t>Mick Flintrop</t>
  </si>
  <si>
    <t>Tito van de Hipshoek</t>
  </si>
  <si>
    <t>1002562TE</t>
  </si>
  <si>
    <t>Tieme Engelen</t>
  </si>
  <si>
    <t>Torry</t>
  </si>
  <si>
    <t>Bingo DJSP</t>
  </si>
  <si>
    <t>1044825PA</t>
  </si>
  <si>
    <t>Polaris</t>
  </si>
  <si>
    <t>1051975RA</t>
  </si>
  <si>
    <t>River Run</t>
  </si>
  <si>
    <t>990024OB</t>
  </si>
  <si>
    <t>O  Steve</t>
  </si>
  <si>
    <t xml:space="preserve">rv Hummelo </t>
  </si>
  <si>
    <t>uit1</t>
  </si>
  <si>
    <t xml:space="preserve">Dubbele combinaties </t>
  </si>
  <si>
    <t xml:space="preserve"> 02/05/2026 09/05/2026</t>
  </si>
  <si>
    <t xml:space="preserve"> 09/05/2026</t>
  </si>
  <si>
    <t xml:space="preserve"> 02/05/2026</t>
  </si>
  <si>
    <t>uit</t>
  </si>
  <si>
    <t>Zlatan z</t>
  </si>
  <si>
    <t xml:space="preserve"> 06/06/2026</t>
  </si>
  <si>
    <t>100 gestart</t>
  </si>
  <si>
    <t>100 cm gestart</t>
  </si>
  <si>
    <t>1.20 cm gestart</t>
  </si>
  <si>
    <t>vrije inschrijving</t>
  </si>
  <si>
    <t>Klasse: 1.00</t>
  </si>
  <si>
    <t>Klasse: 1.10</t>
  </si>
  <si>
    <t>Klasse: 1.20</t>
  </si>
  <si>
    <t>Klasse: 1.30</t>
  </si>
  <si>
    <t>Klasse: 1.35</t>
  </si>
  <si>
    <t>Klasse: 1.40</t>
  </si>
  <si>
    <t>Klasse: 0.80/0.90/1.00</t>
  </si>
  <si>
    <t>Afvaardiging: 4</t>
  </si>
  <si>
    <t>1e Res.</t>
  </si>
  <si>
    <t>Afvaardiging: 5</t>
  </si>
  <si>
    <t>Afvaardiging: 7</t>
  </si>
  <si>
    <t>Afvaardiging: 9</t>
  </si>
  <si>
    <t>Afvaardiging: vrije inschrijving</t>
  </si>
  <si>
    <t>2e Res.</t>
  </si>
  <si>
    <t>x</t>
  </si>
  <si>
    <t>Anette Elmendorp</t>
  </si>
  <si>
    <t>Coka Z</t>
  </si>
  <si>
    <t>Boleemruiters</t>
  </si>
  <si>
    <t>0,90</t>
  </si>
</sst>
</file>

<file path=xl/styles.xml><?xml version="1.0" encoding="utf-8"?>
<styleSheet xmlns="http://schemas.openxmlformats.org/spreadsheetml/2006/main">
  <numFmts count="1">
    <numFmt numFmtId="164" formatCode="0.0"/>
  </numFmts>
  <fonts count="19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8"/>
      <name val="Arial"/>
      <family val="2"/>
    </font>
    <font>
      <b/>
      <sz val="22"/>
      <color indexed="57"/>
      <name val="Arial"/>
      <family val="2"/>
    </font>
    <font>
      <b/>
      <sz val="22"/>
      <color indexed="10"/>
      <name val="Arial"/>
      <family val="2"/>
    </font>
    <font>
      <sz val="10"/>
      <color rgb="FF000000"/>
      <name val="Arial"/>
      <family val="2"/>
    </font>
    <font>
      <sz val="10"/>
      <color rgb="FF363636"/>
      <name val="Arial"/>
      <family val="2"/>
    </font>
    <font>
      <b/>
      <sz val="22"/>
      <color rgb="FFFF0000"/>
      <name val="Arial"/>
      <family val="2"/>
    </font>
    <font>
      <sz val="22"/>
      <name val="Arial"/>
      <family val="2"/>
    </font>
    <font>
      <sz val="14"/>
      <name val="Arial"/>
      <family val="2"/>
    </font>
    <font>
      <b/>
      <sz val="14"/>
      <color rgb="FF2D3459"/>
      <name val="Segoe UI"/>
      <family val="2"/>
    </font>
    <font>
      <sz val="14"/>
      <color rgb="FF2D3459"/>
      <name val="Segoe UI"/>
      <family val="2"/>
    </font>
    <font>
      <sz val="14"/>
      <name val="Segoe UI"/>
      <family val="2"/>
    </font>
    <font>
      <sz val="14"/>
      <color rgb="FFFF0000"/>
      <name val="Arial"/>
      <family val="2"/>
    </font>
    <font>
      <sz val="14"/>
      <color rgb="FF2D3459"/>
      <name val="Arial"/>
      <family val="2"/>
    </font>
    <font>
      <sz val="12"/>
      <name val="Aptos"/>
      <family val="2"/>
    </font>
    <font>
      <b/>
      <sz val="14"/>
      <color rgb="FF2D3459"/>
      <name val="Arial"/>
      <family val="2"/>
    </font>
    <font>
      <b/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6">
    <xf numFmtId="0" fontId="0" fillId="0" borderId="0" xfId="0"/>
    <xf numFmtId="0" fontId="0" fillId="0" borderId="0" xfId="0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2" fillId="0" borderId="0" xfId="0" applyFont="1" applyProtection="1">
      <protection locked="0"/>
    </xf>
    <xf numFmtId="0" fontId="0" fillId="2" borderId="3" xfId="0" applyFill="1" applyBorder="1"/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wrapText="1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 vertical="top"/>
    </xf>
    <xf numFmtId="0" fontId="0" fillId="2" borderId="1" xfId="0" applyFill="1" applyBorder="1" applyAlignment="1">
      <alignment horizontal="right" vertical="top" wrapText="1"/>
    </xf>
    <xf numFmtId="0" fontId="0" fillId="0" borderId="0" xfId="0" applyAlignment="1" applyProtection="1">
      <alignment horizontal="right" vertical="top"/>
      <protection locked="0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horizontal="left"/>
    </xf>
    <xf numFmtId="2" fontId="0" fillId="2" borderId="1" xfId="0" applyNumberFormat="1" applyFill="1" applyBorder="1" applyAlignment="1">
      <alignment wrapText="1"/>
    </xf>
    <xf numFmtId="0" fontId="0" fillId="2" borderId="5" xfId="0" applyFill="1" applyBorder="1"/>
    <xf numFmtId="0" fontId="0" fillId="2" borderId="5" xfId="0" applyFill="1" applyBorder="1" applyAlignment="1">
      <alignment horizontal="center"/>
    </xf>
    <xf numFmtId="1" fontId="0" fillId="0" borderId="0" xfId="0" applyNumberFormat="1"/>
    <xf numFmtId="0" fontId="0" fillId="2" borderId="0" xfId="0" applyFill="1"/>
    <xf numFmtId="0" fontId="2" fillId="2" borderId="1" xfId="0" applyFont="1" applyFill="1" applyBorder="1"/>
    <xf numFmtId="0" fontId="2" fillId="2" borderId="2" xfId="0" applyFont="1" applyFill="1" applyBorder="1"/>
    <xf numFmtId="0" fontId="1" fillId="0" borderId="2" xfId="0" applyFont="1" applyBorder="1"/>
    <xf numFmtId="0" fontId="0" fillId="0" borderId="1" xfId="0" applyBorder="1" applyProtection="1">
      <protection locked="0"/>
    </xf>
    <xf numFmtId="0" fontId="0" fillId="0" borderId="1" xfId="0" applyBorder="1"/>
    <xf numFmtId="49" fontId="0" fillId="0" borderId="1" xfId="0" applyNumberFormat="1" applyBorder="1" applyAlignment="1" applyProtection="1">
      <alignment horizontal="left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7" xfId="0" applyFill="1" applyBorder="1"/>
    <xf numFmtId="0" fontId="0" fillId="2" borderId="3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0" borderId="10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0" fontId="0" fillId="2" borderId="7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0" borderId="7" xfId="0" applyBorder="1" applyAlignment="1" applyProtection="1">
      <alignment horizontal="left"/>
      <protection locked="0"/>
    </xf>
    <xf numFmtId="0" fontId="0" fillId="0" borderId="6" xfId="0" applyBorder="1" applyAlignment="1" applyProtection="1">
      <alignment horizontal="left"/>
      <protection locked="0"/>
    </xf>
    <xf numFmtId="0" fontId="0" fillId="0" borderId="8" xfId="0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0" xfId="0" applyFill="1" applyAlignment="1" applyProtection="1">
      <alignment horizontal="left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0" fillId="0" borderId="13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" xfId="0" applyFill="1" applyBorder="1" applyProtection="1">
      <protection locked="0"/>
    </xf>
    <xf numFmtId="2" fontId="0" fillId="0" borderId="0" xfId="0" applyNumberFormat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1" fillId="0" borderId="1" xfId="0" applyFont="1" applyBorder="1"/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9" xfId="0" applyFill="1" applyBorder="1"/>
    <xf numFmtId="164" fontId="0" fillId="3" borderId="8" xfId="0" applyNumberFormat="1" applyFill="1" applyBorder="1" applyAlignment="1">
      <alignment horizontal="center"/>
    </xf>
    <xf numFmtId="164" fontId="0" fillId="2" borderId="8" xfId="0" applyNumberFormat="1" applyFill="1" applyBorder="1"/>
    <xf numFmtId="164" fontId="0" fillId="3" borderId="8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164" fontId="0" fillId="2" borderId="1" xfId="0" applyNumberFormat="1" applyFill="1" applyBorder="1"/>
    <xf numFmtId="164" fontId="0" fillId="4" borderId="1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10" xfId="0" applyFill="1" applyBorder="1" applyAlignment="1">
      <alignment wrapText="1"/>
    </xf>
    <xf numFmtId="0" fontId="1" fillId="2" borderId="10" xfId="0" applyFont="1" applyFill="1" applyBorder="1" applyAlignment="1">
      <alignment wrapText="1"/>
    </xf>
    <xf numFmtId="0" fontId="1" fillId="0" borderId="1" xfId="0" applyFont="1" applyBorder="1" applyAlignment="1" applyProtection="1">
      <alignment horizontal="left"/>
      <protection locked="0"/>
    </xf>
    <xf numFmtId="49" fontId="1" fillId="0" borderId="1" xfId="0" applyNumberFormat="1" applyFont="1" applyBorder="1" applyAlignment="1" applyProtection="1">
      <alignment horizontal="left"/>
      <protection locked="0"/>
    </xf>
    <xf numFmtId="0" fontId="4" fillId="0" borderId="0" xfId="1" applyFont="1" applyAlignment="1">
      <alignment horizontal="center" vertical="top" wrapText="1"/>
    </xf>
    <xf numFmtId="0" fontId="5" fillId="0" borderId="0" xfId="1" applyFont="1" applyAlignment="1">
      <alignment vertical="top" wrapText="1"/>
    </xf>
    <xf numFmtId="164" fontId="1" fillId="2" borderId="1" xfId="0" applyNumberFormat="1" applyFont="1" applyFill="1" applyBorder="1"/>
    <xf numFmtId="2" fontId="0" fillId="3" borderId="8" xfId="0" applyNumberFormat="1" applyFill="1" applyBorder="1" applyAlignment="1">
      <alignment horizontal="center"/>
    </xf>
    <xf numFmtId="2" fontId="0" fillId="3" borderId="8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/>
    <xf numFmtId="0" fontId="0" fillId="3" borderId="1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2" borderId="8" xfId="0" applyFill="1" applyBorder="1"/>
    <xf numFmtId="0" fontId="0" fillId="3" borderId="8" xfId="0" applyFill="1" applyBorder="1" applyProtection="1">
      <protection locked="0"/>
    </xf>
    <xf numFmtId="0" fontId="0" fillId="4" borderId="1" xfId="0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2" fontId="1" fillId="2" borderId="8" xfId="0" applyNumberFormat="1" applyFont="1" applyFill="1" applyBorder="1"/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4" xfId="0" applyBorder="1"/>
    <xf numFmtId="0" fontId="2" fillId="0" borderId="4" xfId="0" applyFont="1" applyBorder="1" applyAlignment="1">
      <alignment horizontal="left" vertical="center"/>
    </xf>
    <xf numFmtId="0" fontId="7" fillId="0" borderId="0" xfId="0" applyFont="1"/>
    <xf numFmtId="49" fontId="0" fillId="0" borderId="0" xfId="0" applyNumberFormat="1" applyProtection="1">
      <protection locked="0"/>
    </xf>
    <xf numFmtId="49" fontId="0" fillId="2" borderId="1" xfId="0" applyNumberFormat="1" applyFill="1" applyBorder="1"/>
    <xf numFmtId="49" fontId="2" fillId="0" borderId="0" xfId="0" applyNumberFormat="1" applyFont="1" applyProtection="1">
      <protection locked="0"/>
    </xf>
    <xf numFmtId="49" fontId="0" fillId="0" borderId="0" xfId="0" applyNumberFormat="1" applyAlignment="1">
      <alignment horizontal="center"/>
    </xf>
    <xf numFmtId="0" fontId="1" fillId="0" borderId="1" xfId="0" applyFont="1" applyBorder="1" applyProtection="1">
      <protection locked="0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1" fillId="0" borderId="0" xfId="0" applyFont="1"/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 indent="1"/>
    </xf>
    <xf numFmtId="0" fontId="13" fillId="0" borderId="0" xfId="0" applyFont="1"/>
    <xf numFmtId="0" fontId="14" fillId="0" borderId="0" xfId="0" applyFont="1"/>
    <xf numFmtId="0" fontId="15" fillId="0" borderId="0" xfId="0" applyFont="1" applyAlignment="1">
      <alignment horizontal="left" vertical="center" indent="1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left" vertical="center" indent="2"/>
    </xf>
    <xf numFmtId="0" fontId="10" fillId="0" borderId="0" xfId="0" applyFont="1" applyAlignment="1">
      <alignment horizontal="left" vertical="center" indent="2"/>
    </xf>
    <xf numFmtId="0" fontId="10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" fillId="0" borderId="0" xfId="0" applyFont="1" applyProtection="1">
      <protection locked="0"/>
    </xf>
    <xf numFmtId="164" fontId="0" fillId="4" borderId="8" xfId="0" applyNumberFormat="1" applyFill="1" applyBorder="1" applyProtection="1">
      <protection locked="0"/>
    </xf>
    <xf numFmtId="0" fontId="0" fillId="4" borderId="8" xfId="0" applyFill="1" applyBorder="1" applyProtection="1">
      <protection locked="0"/>
    </xf>
    <xf numFmtId="0" fontId="0" fillId="3" borderId="0" xfId="0" applyFill="1" applyProtection="1">
      <protection locked="0"/>
    </xf>
    <xf numFmtId="0" fontId="0" fillId="0" borderId="8" xfId="0" applyBorder="1" applyProtection="1">
      <protection locked="0"/>
    </xf>
    <xf numFmtId="164" fontId="0" fillId="3" borderId="0" xfId="0" applyNumberFormat="1" applyFill="1" applyProtection="1">
      <protection locked="0"/>
    </xf>
    <xf numFmtId="0" fontId="1" fillId="4" borderId="1" xfId="0" applyFon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0" xfId="0" applyFont="1" applyFill="1" applyProtection="1">
      <protection locked="0"/>
    </xf>
    <xf numFmtId="2" fontId="0" fillId="3" borderId="0" xfId="0" applyNumberFormat="1" applyFill="1" applyProtection="1">
      <protection locked="0"/>
    </xf>
    <xf numFmtId="49" fontId="1" fillId="0" borderId="0" xfId="0" applyNumberFormat="1" applyFont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7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7" xfId="0" applyBorder="1" applyAlignment="1" applyProtection="1">
      <alignment horizontal="left"/>
      <protection locked="0"/>
    </xf>
    <xf numFmtId="0" fontId="0" fillId="0" borderId="6" xfId="0" applyBorder="1" applyAlignment="1" applyProtection="1">
      <alignment horizontal="left"/>
      <protection locked="0"/>
    </xf>
    <xf numFmtId="0" fontId="0" fillId="0" borderId="8" xfId="0" applyBorder="1" applyAlignment="1" applyProtection="1">
      <alignment horizontal="left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3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7" xfId="0" applyFont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3" fillId="0" borderId="14" xfId="0" applyFont="1" applyBorder="1" applyAlignment="1">
      <alignment horizontal="right" vertical="center"/>
    </xf>
    <xf numFmtId="0" fontId="0" fillId="0" borderId="14" xfId="0" applyBorder="1"/>
    <xf numFmtId="0" fontId="0" fillId="0" borderId="3" xfId="0" applyBorder="1"/>
    <xf numFmtId="0" fontId="0" fillId="0" borderId="4" xfId="0" applyBorder="1"/>
    <xf numFmtId="0" fontId="0" fillId="0" borderId="9" xfId="0" applyBorder="1"/>
    <xf numFmtId="0" fontId="0" fillId="3" borderId="7" xfId="0" applyFill="1" applyBorder="1" applyAlignment="1" applyProtection="1">
      <alignment horizontal="left"/>
      <protection locked="0"/>
    </xf>
    <xf numFmtId="0" fontId="0" fillId="3" borderId="6" xfId="0" applyFill="1" applyBorder="1" applyAlignment="1" applyProtection="1">
      <alignment horizontal="left"/>
      <protection locked="0"/>
    </xf>
    <xf numFmtId="0" fontId="0" fillId="3" borderId="8" xfId="0" applyFill="1" applyBorder="1" applyAlignment="1" applyProtection="1">
      <alignment horizontal="left"/>
      <protection locked="0"/>
    </xf>
    <xf numFmtId="0" fontId="0" fillId="4" borderId="7" xfId="0" applyFill="1" applyBorder="1" applyAlignment="1" applyProtection="1">
      <alignment horizontal="left"/>
      <protection locked="0"/>
    </xf>
    <xf numFmtId="0" fontId="0" fillId="4" borderId="6" xfId="0" applyFill="1" applyBorder="1" applyAlignment="1" applyProtection="1">
      <alignment horizontal="left"/>
      <protection locked="0"/>
    </xf>
    <xf numFmtId="0" fontId="0" fillId="4" borderId="8" xfId="0" applyFill="1" applyBorder="1" applyAlignment="1" applyProtection="1">
      <alignment horizontal="left"/>
      <protection locked="0"/>
    </xf>
    <xf numFmtId="0" fontId="0" fillId="2" borderId="13" xfId="0" applyFill="1" applyBorder="1" applyAlignment="1">
      <alignment horizontal="left"/>
    </xf>
    <xf numFmtId="0" fontId="0" fillId="2" borderId="14" xfId="0" applyFill="1" applyBorder="1" applyAlignment="1">
      <alignment horizontal="left"/>
    </xf>
    <xf numFmtId="49" fontId="1" fillId="3" borderId="7" xfId="0" applyNumberFormat="1" applyFont="1" applyFill="1" applyBorder="1" applyAlignment="1" applyProtection="1">
      <alignment horizontal="left"/>
      <protection locked="0"/>
    </xf>
    <xf numFmtId="49" fontId="1" fillId="3" borderId="6" xfId="0" applyNumberFormat="1" applyFont="1" applyFill="1" applyBorder="1" applyAlignment="1" applyProtection="1">
      <alignment horizontal="left"/>
      <protection locked="0"/>
    </xf>
    <xf numFmtId="49" fontId="1" fillId="3" borderId="8" xfId="0" applyNumberFormat="1" applyFont="1" applyFill="1" applyBorder="1" applyAlignment="1" applyProtection="1">
      <alignment horizontal="left"/>
      <protection locked="0"/>
    </xf>
    <xf numFmtId="49" fontId="1" fillId="4" borderId="7" xfId="0" applyNumberFormat="1" applyFont="1" applyFill="1" applyBorder="1" applyAlignment="1" applyProtection="1">
      <alignment horizontal="left"/>
      <protection locked="0"/>
    </xf>
    <xf numFmtId="49" fontId="1" fillId="4" borderId="6" xfId="0" applyNumberFormat="1" applyFont="1" applyFill="1" applyBorder="1" applyAlignment="1" applyProtection="1">
      <alignment horizontal="left"/>
      <protection locked="0"/>
    </xf>
    <xf numFmtId="49" fontId="1" fillId="4" borderId="8" xfId="0" applyNumberFormat="1" applyFont="1" applyFill="1" applyBorder="1" applyAlignment="1" applyProtection="1">
      <alignment horizontal="left"/>
      <protection locked="0"/>
    </xf>
    <xf numFmtId="49" fontId="1" fillId="4" borderId="7" xfId="0" applyNumberFormat="1" applyFont="1" applyFill="1" applyBorder="1" applyAlignment="1">
      <alignment horizontal="left"/>
    </xf>
    <xf numFmtId="49" fontId="1" fillId="4" borderId="6" xfId="0" applyNumberFormat="1" applyFont="1" applyFill="1" applyBorder="1" applyAlignment="1">
      <alignment horizontal="left"/>
    </xf>
    <xf numFmtId="49" fontId="1" fillId="4" borderId="8" xfId="0" applyNumberFormat="1" applyFont="1" applyFill="1" applyBorder="1" applyAlignment="1">
      <alignment horizontal="left"/>
    </xf>
    <xf numFmtId="0" fontId="1" fillId="4" borderId="6" xfId="0" applyFont="1" applyFill="1" applyBorder="1" applyAlignment="1">
      <alignment horizontal="left"/>
    </xf>
    <xf numFmtId="0" fontId="1" fillId="4" borderId="8" xfId="0" applyFont="1" applyFill="1" applyBorder="1" applyAlignment="1">
      <alignment horizontal="left"/>
    </xf>
    <xf numFmtId="0" fontId="1" fillId="3" borderId="6" xfId="0" applyFont="1" applyFill="1" applyBorder="1" applyAlignment="1" applyProtection="1">
      <alignment horizontal="left"/>
      <protection locked="0"/>
    </xf>
    <xf numFmtId="0" fontId="1" fillId="3" borderId="8" xfId="0" applyFont="1" applyFill="1" applyBorder="1" applyAlignment="1" applyProtection="1">
      <alignment horizontal="left"/>
      <protection locked="0"/>
    </xf>
    <xf numFmtId="0" fontId="1" fillId="4" borderId="6" xfId="0" applyFont="1" applyFill="1" applyBorder="1" applyAlignment="1" applyProtection="1">
      <alignment horizontal="left"/>
      <protection locked="0"/>
    </xf>
    <xf numFmtId="0" fontId="1" fillId="4" borderId="8" xfId="0" applyFont="1" applyFill="1" applyBorder="1" applyAlignment="1" applyProtection="1">
      <alignment horizontal="left"/>
      <protection locked="0"/>
    </xf>
    <xf numFmtId="0" fontId="1" fillId="0" borderId="7" xfId="0" applyFont="1" applyBorder="1" applyAlignment="1" applyProtection="1">
      <alignment horizontal="left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0" fontId="0" fillId="2" borderId="7" xfId="0" applyFill="1" applyBorder="1" applyAlignment="1">
      <alignment horizontal="left" vertical="center" wrapText="1"/>
    </xf>
    <xf numFmtId="0" fontId="0" fillId="2" borderId="8" xfId="0" applyFill="1" applyBorder="1" applyAlignment="1">
      <alignment horizontal="left" vertical="center" wrapText="1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1" fillId="0" borderId="4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</cellXfs>
  <cellStyles count="2">
    <cellStyle name="Standaard" xfId="0" builtinId="0"/>
    <cellStyle name="Standaard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onnections" Target="connection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trlProps/ctrlProp1.xml><?xml version="1.0" encoding="utf-8"?>
<formControlPr xmlns="http://schemas.microsoft.com/office/spreadsheetml/2009/9/main" objectType="Button" lockText="1"/>
</file>

<file path=xl/ctrlProps/ctrlProp10.xml><?xml version="1.0" encoding="utf-8"?>
<formControlPr xmlns="http://schemas.microsoft.com/office/spreadsheetml/2009/9/main" objectType="Button" lockText="1"/>
</file>

<file path=xl/ctrlProps/ctrlProp100.xml><?xml version="1.0" encoding="utf-8"?>
<formControlPr xmlns="http://schemas.microsoft.com/office/spreadsheetml/2009/9/main" objectType="Button" lockText="1"/>
</file>

<file path=xl/ctrlProps/ctrlProp101.xml><?xml version="1.0" encoding="utf-8"?>
<formControlPr xmlns="http://schemas.microsoft.com/office/spreadsheetml/2009/9/main" objectType="Button" lockText="1"/>
</file>

<file path=xl/ctrlProps/ctrlProp102.xml><?xml version="1.0" encoding="utf-8"?>
<formControlPr xmlns="http://schemas.microsoft.com/office/spreadsheetml/2009/9/main" objectType="Button" lockText="1"/>
</file>

<file path=xl/ctrlProps/ctrlProp103.xml><?xml version="1.0" encoding="utf-8"?>
<formControlPr xmlns="http://schemas.microsoft.com/office/spreadsheetml/2009/9/main" objectType="Button" lockText="1"/>
</file>

<file path=xl/ctrlProps/ctrlProp104.xml><?xml version="1.0" encoding="utf-8"?>
<formControlPr xmlns="http://schemas.microsoft.com/office/spreadsheetml/2009/9/main" objectType="Button" lockText="1"/>
</file>

<file path=xl/ctrlProps/ctrlProp105.xml><?xml version="1.0" encoding="utf-8"?>
<formControlPr xmlns="http://schemas.microsoft.com/office/spreadsheetml/2009/9/main" objectType="Button" lockText="1"/>
</file>

<file path=xl/ctrlProps/ctrlProp106.xml><?xml version="1.0" encoding="utf-8"?>
<formControlPr xmlns="http://schemas.microsoft.com/office/spreadsheetml/2009/9/main" objectType="Button" lockText="1"/>
</file>

<file path=xl/ctrlProps/ctrlProp107.xml><?xml version="1.0" encoding="utf-8"?>
<formControlPr xmlns="http://schemas.microsoft.com/office/spreadsheetml/2009/9/main" objectType="Button" lockText="1"/>
</file>

<file path=xl/ctrlProps/ctrlProp108.xml><?xml version="1.0" encoding="utf-8"?>
<formControlPr xmlns="http://schemas.microsoft.com/office/spreadsheetml/2009/9/main" objectType="Button" lockText="1"/>
</file>

<file path=xl/ctrlProps/ctrlProp109.xml><?xml version="1.0" encoding="utf-8"?>
<formControlPr xmlns="http://schemas.microsoft.com/office/spreadsheetml/2009/9/main" objectType="Button" lockText="1"/>
</file>

<file path=xl/ctrlProps/ctrlProp11.xml><?xml version="1.0" encoding="utf-8"?>
<formControlPr xmlns="http://schemas.microsoft.com/office/spreadsheetml/2009/9/main" objectType="Button" lockText="1"/>
</file>

<file path=xl/ctrlProps/ctrlProp110.xml><?xml version="1.0" encoding="utf-8"?>
<formControlPr xmlns="http://schemas.microsoft.com/office/spreadsheetml/2009/9/main" objectType="Button" lockText="1"/>
</file>

<file path=xl/ctrlProps/ctrlProp111.xml><?xml version="1.0" encoding="utf-8"?>
<formControlPr xmlns="http://schemas.microsoft.com/office/spreadsheetml/2009/9/main" objectType="Button" lockText="1"/>
</file>

<file path=xl/ctrlProps/ctrlProp112.xml><?xml version="1.0" encoding="utf-8"?>
<formControlPr xmlns="http://schemas.microsoft.com/office/spreadsheetml/2009/9/main" objectType="Button" lockText="1"/>
</file>

<file path=xl/ctrlProps/ctrlProp113.xml><?xml version="1.0" encoding="utf-8"?>
<formControlPr xmlns="http://schemas.microsoft.com/office/spreadsheetml/2009/9/main" objectType="Button" lockText="1"/>
</file>

<file path=xl/ctrlProps/ctrlProp114.xml><?xml version="1.0" encoding="utf-8"?>
<formControlPr xmlns="http://schemas.microsoft.com/office/spreadsheetml/2009/9/main" objectType="Button" lockText="1"/>
</file>

<file path=xl/ctrlProps/ctrlProp115.xml><?xml version="1.0" encoding="utf-8"?>
<formControlPr xmlns="http://schemas.microsoft.com/office/spreadsheetml/2009/9/main" objectType="Button" lockText="1"/>
</file>

<file path=xl/ctrlProps/ctrlProp116.xml><?xml version="1.0" encoding="utf-8"?>
<formControlPr xmlns="http://schemas.microsoft.com/office/spreadsheetml/2009/9/main" objectType="Button" lockText="1"/>
</file>

<file path=xl/ctrlProps/ctrlProp117.xml><?xml version="1.0" encoding="utf-8"?>
<formControlPr xmlns="http://schemas.microsoft.com/office/spreadsheetml/2009/9/main" objectType="Button" lockText="1"/>
</file>

<file path=xl/ctrlProps/ctrlProp118.xml><?xml version="1.0" encoding="utf-8"?>
<formControlPr xmlns="http://schemas.microsoft.com/office/spreadsheetml/2009/9/main" objectType="Button" lockText="1"/>
</file>

<file path=xl/ctrlProps/ctrlProp119.xml><?xml version="1.0" encoding="utf-8"?>
<formControlPr xmlns="http://schemas.microsoft.com/office/spreadsheetml/2009/9/main" objectType="Button" lockText="1"/>
</file>

<file path=xl/ctrlProps/ctrlProp12.xml><?xml version="1.0" encoding="utf-8"?>
<formControlPr xmlns="http://schemas.microsoft.com/office/spreadsheetml/2009/9/main" objectType="Button" lockText="1"/>
</file>

<file path=xl/ctrlProps/ctrlProp120.xml><?xml version="1.0" encoding="utf-8"?>
<formControlPr xmlns="http://schemas.microsoft.com/office/spreadsheetml/2009/9/main" objectType="Button" lockText="1"/>
</file>

<file path=xl/ctrlProps/ctrlProp121.xml><?xml version="1.0" encoding="utf-8"?>
<formControlPr xmlns="http://schemas.microsoft.com/office/spreadsheetml/2009/9/main" objectType="Button" lockText="1"/>
</file>

<file path=xl/ctrlProps/ctrlProp122.xml><?xml version="1.0" encoding="utf-8"?>
<formControlPr xmlns="http://schemas.microsoft.com/office/spreadsheetml/2009/9/main" objectType="Button" lockText="1"/>
</file>

<file path=xl/ctrlProps/ctrlProp123.xml><?xml version="1.0" encoding="utf-8"?>
<formControlPr xmlns="http://schemas.microsoft.com/office/spreadsheetml/2009/9/main" objectType="Button" lockText="1"/>
</file>

<file path=xl/ctrlProps/ctrlProp124.xml><?xml version="1.0" encoding="utf-8"?>
<formControlPr xmlns="http://schemas.microsoft.com/office/spreadsheetml/2009/9/main" objectType="Button" lockText="1"/>
</file>

<file path=xl/ctrlProps/ctrlProp125.xml><?xml version="1.0" encoding="utf-8"?>
<formControlPr xmlns="http://schemas.microsoft.com/office/spreadsheetml/2009/9/main" objectType="Button" lockText="1"/>
</file>

<file path=xl/ctrlProps/ctrlProp126.xml><?xml version="1.0" encoding="utf-8"?>
<formControlPr xmlns="http://schemas.microsoft.com/office/spreadsheetml/2009/9/main" objectType="Button" lockText="1"/>
</file>

<file path=xl/ctrlProps/ctrlProp127.xml><?xml version="1.0" encoding="utf-8"?>
<formControlPr xmlns="http://schemas.microsoft.com/office/spreadsheetml/2009/9/main" objectType="Button" lockText="1"/>
</file>

<file path=xl/ctrlProps/ctrlProp128.xml><?xml version="1.0" encoding="utf-8"?>
<formControlPr xmlns="http://schemas.microsoft.com/office/spreadsheetml/2009/9/main" objectType="Button" lockText="1"/>
</file>

<file path=xl/ctrlProps/ctrlProp129.xml><?xml version="1.0" encoding="utf-8"?>
<formControlPr xmlns="http://schemas.microsoft.com/office/spreadsheetml/2009/9/main" objectType="Button" lockText="1"/>
</file>

<file path=xl/ctrlProps/ctrlProp13.xml><?xml version="1.0" encoding="utf-8"?>
<formControlPr xmlns="http://schemas.microsoft.com/office/spreadsheetml/2009/9/main" objectType="Button" lockText="1"/>
</file>

<file path=xl/ctrlProps/ctrlProp130.xml><?xml version="1.0" encoding="utf-8"?>
<formControlPr xmlns="http://schemas.microsoft.com/office/spreadsheetml/2009/9/main" objectType="Button" lockText="1"/>
</file>

<file path=xl/ctrlProps/ctrlProp131.xml><?xml version="1.0" encoding="utf-8"?>
<formControlPr xmlns="http://schemas.microsoft.com/office/spreadsheetml/2009/9/main" objectType="Button" lockText="1"/>
</file>

<file path=xl/ctrlProps/ctrlProp132.xml><?xml version="1.0" encoding="utf-8"?>
<formControlPr xmlns="http://schemas.microsoft.com/office/spreadsheetml/2009/9/main" objectType="Button" lockText="1"/>
</file>

<file path=xl/ctrlProps/ctrlProp133.xml><?xml version="1.0" encoding="utf-8"?>
<formControlPr xmlns="http://schemas.microsoft.com/office/spreadsheetml/2009/9/main" objectType="Button" lockText="1"/>
</file>

<file path=xl/ctrlProps/ctrlProp134.xml><?xml version="1.0" encoding="utf-8"?>
<formControlPr xmlns="http://schemas.microsoft.com/office/spreadsheetml/2009/9/main" objectType="Button" lockText="1"/>
</file>

<file path=xl/ctrlProps/ctrlProp135.xml><?xml version="1.0" encoding="utf-8"?>
<formControlPr xmlns="http://schemas.microsoft.com/office/spreadsheetml/2009/9/main" objectType="Button" lockText="1"/>
</file>

<file path=xl/ctrlProps/ctrlProp136.xml><?xml version="1.0" encoding="utf-8"?>
<formControlPr xmlns="http://schemas.microsoft.com/office/spreadsheetml/2009/9/main" objectType="Button" lockText="1"/>
</file>

<file path=xl/ctrlProps/ctrlProp137.xml><?xml version="1.0" encoding="utf-8"?>
<formControlPr xmlns="http://schemas.microsoft.com/office/spreadsheetml/2009/9/main" objectType="Button" lockText="1"/>
</file>

<file path=xl/ctrlProps/ctrlProp138.xml><?xml version="1.0" encoding="utf-8"?>
<formControlPr xmlns="http://schemas.microsoft.com/office/spreadsheetml/2009/9/main" objectType="Button" lockText="1"/>
</file>

<file path=xl/ctrlProps/ctrlProp139.xml><?xml version="1.0" encoding="utf-8"?>
<formControlPr xmlns="http://schemas.microsoft.com/office/spreadsheetml/2009/9/main" objectType="Button" lockText="1"/>
</file>

<file path=xl/ctrlProps/ctrlProp14.xml><?xml version="1.0" encoding="utf-8"?>
<formControlPr xmlns="http://schemas.microsoft.com/office/spreadsheetml/2009/9/main" objectType="Button" lockText="1"/>
</file>

<file path=xl/ctrlProps/ctrlProp140.xml><?xml version="1.0" encoding="utf-8"?>
<formControlPr xmlns="http://schemas.microsoft.com/office/spreadsheetml/2009/9/main" objectType="Button" lockText="1"/>
</file>

<file path=xl/ctrlProps/ctrlProp141.xml><?xml version="1.0" encoding="utf-8"?>
<formControlPr xmlns="http://schemas.microsoft.com/office/spreadsheetml/2009/9/main" objectType="Button" lockText="1"/>
</file>

<file path=xl/ctrlProps/ctrlProp142.xml><?xml version="1.0" encoding="utf-8"?>
<formControlPr xmlns="http://schemas.microsoft.com/office/spreadsheetml/2009/9/main" objectType="Button" lockText="1"/>
</file>

<file path=xl/ctrlProps/ctrlProp143.xml><?xml version="1.0" encoding="utf-8"?>
<formControlPr xmlns="http://schemas.microsoft.com/office/spreadsheetml/2009/9/main" objectType="Button" lockText="1"/>
</file>

<file path=xl/ctrlProps/ctrlProp144.xml><?xml version="1.0" encoding="utf-8"?>
<formControlPr xmlns="http://schemas.microsoft.com/office/spreadsheetml/2009/9/main" objectType="Button" lockText="1"/>
</file>

<file path=xl/ctrlProps/ctrlProp145.xml><?xml version="1.0" encoding="utf-8"?>
<formControlPr xmlns="http://schemas.microsoft.com/office/spreadsheetml/2009/9/main" objectType="Button" lockText="1"/>
</file>

<file path=xl/ctrlProps/ctrlProp146.xml><?xml version="1.0" encoding="utf-8"?>
<formControlPr xmlns="http://schemas.microsoft.com/office/spreadsheetml/2009/9/main" objectType="Button" lockText="1"/>
</file>

<file path=xl/ctrlProps/ctrlProp147.xml><?xml version="1.0" encoding="utf-8"?>
<formControlPr xmlns="http://schemas.microsoft.com/office/spreadsheetml/2009/9/main" objectType="Button" lockText="1"/>
</file>

<file path=xl/ctrlProps/ctrlProp148.xml><?xml version="1.0" encoding="utf-8"?>
<formControlPr xmlns="http://schemas.microsoft.com/office/spreadsheetml/2009/9/main" objectType="Button" lockText="1"/>
</file>

<file path=xl/ctrlProps/ctrlProp149.xml><?xml version="1.0" encoding="utf-8"?>
<formControlPr xmlns="http://schemas.microsoft.com/office/spreadsheetml/2009/9/main" objectType="Button" lockText="1"/>
</file>

<file path=xl/ctrlProps/ctrlProp15.xml><?xml version="1.0" encoding="utf-8"?>
<formControlPr xmlns="http://schemas.microsoft.com/office/spreadsheetml/2009/9/main" objectType="Button" lockText="1"/>
</file>

<file path=xl/ctrlProps/ctrlProp150.xml><?xml version="1.0" encoding="utf-8"?>
<formControlPr xmlns="http://schemas.microsoft.com/office/spreadsheetml/2009/9/main" objectType="Button" lockText="1"/>
</file>

<file path=xl/ctrlProps/ctrlProp151.xml><?xml version="1.0" encoding="utf-8"?>
<formControlPr xmlns="http://schemas.microsoft.com/office/spreadsheetml/2009/9/main" objectType="Button" lockText="1"/>
</file>

<file path=xl/ctrlProps/ctrlProp152.xml><?xml version="1.0" encoding="utf-8"?>
<formControlPr xmlns="http://schemas.microsoft.com/office/spreadsheetml/2009/9/main" objectType="Button" lockText="1"/>
</file>

<file path=xl/ctrlProps/ctrlProp153.xml><?xml version="1.0" encoding="utf-8"?>
<formControlPr xmlns="http://schemas.microsoft.com/office/spreadsheetml/2009/9/main" objectType="Button" lockText="1"/>
</file>

<file path=xl/ctrlProps/ctrlProp154.xml><?xml version="1.0" encoding="utf-8"?>
<formControlPr xmlns="http://schemas.microsoft.com/office/spreadsheetml/2009/9/main" objectType="Button" lockText="1"/>
</file>

<file path=xl/ctrlProps/ctrlProp155.xml><?xml version="1.0" encoding="utf-8"?>
<formControlPr xmlns="http://schemas.microsoft.com/office/spreadsheetml/2009/9/main" objectType="Button" lockText="1"/>
</file>

<file path=xl/ctrlProps/ctrlProp156.xml><?xml version="1.0" encoding="utf-8"?>
<formControlPr xmlns="http://schemas.microsoft.com/office/spreadsheetml/2009/9/main" objectType="Button" lockText="1"/>
</file>

<file path=xl/ctrlProps/ctrlProp157.xml><?xml version="1.0" encoding="utf-8"?>
<formControlPr xmlns="http://schemas.microsoft.com/office/spreadsheetml/2009/9/main" objectType="Button" lockText="1"/>
</file>

<file path=xl/ctrlProps/ctrlProp158.xml><?xml version="1.0" encoding="utf-8"?>
<formControlPr xmlns="http://schemas.microsoft.com/office/spreadsheetml/2009/9/main" objectType="Button" lockText="1"/>
</file>

<file path=xl/ctrlProps/ctrlProp159.xml><?xml version="1.0" encoding="utf-8"?>
<formControlPr xmlns="http://schemas.microsoft.com/office/spreadsheetml/2009/9/main" objectType="Button" lockText="1"/>
</file>

<file path=xl/ctrlProps/ctrlProp16.xml><?xml version="1.0" encoding="utf-8"?>
<formControlPr xmlns="http://schemas.microsoft.com/office/spreadsheetml/2009/9/main" objectType="Button" lockText="1"/>
</file>

<file path=xl/ctrlProps/ctrlProp160.xml><?xml version="1.0" encoding="utf-8"?>
<formControlPr xmlns="http://schemas.microsoft.com/office/spreadsheetml/2009/9/main" objectType="Button" lockText="1"/>
</file>

<file path=xl/ctrlProps/ctrlProp161.xml><?xml version="1.0" encoding="utf-8"?>
<formControlPr xmlns="http://schemas.microsoft.com/office/spreadsheetml/2009/9/main" objectType="Button" lockText="1"/>
</file>

<file path=xl/ctrlProps/ctrlProp162.xml><?xml version="1.0" encoding="utf-8"?>
<formControlPr xmlns="http://schemas.microsoft.com/office/spreadsheetml/2009/9/main" objectType="Button" lockText="1"/>
</file>

<file path=xl/ctrlProps/ctrlProp163.xml><?xml version="1.0" encoding="utf-8"?>
<formControlPr xmlns="http://schemas.microsoft.com/office/spreadsheetml/2009/9/main" objectType="Button" lockText="1"/>
</file>

<file path=xl/ctrlProps/ctrlProp164.xml><?xml version="1.0" encoding="utf-8"?>
<formControlPr xmlns="http://schemas.microsoft.com/office/spreadsheetml/2009/9/main" objectType="Button" lockText="1"/>
</file>

<file path=xl/ctrlProps/ctrlProp165.xml><?xml version="1.0" encoding="utf-8"?>
<formControlPr xmlns="http://schemas.microsoft.com/office/spreadsheetml/2009/9/main" objectType="Button" lockText="1"/>
</file>

<file path=xl/ctrlProps/ctrlProp166.xml><?xml version="1.0" encoding="utf-8"?>
<formControlPr xmlns="http://schemas.microsoft.com/office/spreadsheetml/2009/9/main" objectType="Button" lockText="1"/>
</file>

<file path=xl/ctrlProps/ctrlProp167.xml><?xml version="1.0" encoding="utf-8"?>
<formControlPr xmlns="http://schemas.microsoft.com/office/spreadsheetml/2009/9/main" objectType="Button" lockText="1"/>
</file>

<file path=xl/ctrlProps/ctrlProp168.xml><?xml version="1.0" encoding="utf-8"?>
<formControlPr xmlns="http://schemas.microsoft.com/office/spreadsheetml/2009/9/main" objectType="Button" lockText="1"/>
</file>

<file path=xl/ctrlProps/ctrlProp169.xml><?xml version="1.0" encoding="utf-8"?>
<formControlPr xmlns="http://schemas.microsoft.com/office/spreadsheetml/2009/9/main" objectType="Button" lockText="1"/>
</file>

<file path=xl/ctrlProps/ctrlProp17.xml><?xml version="1.0" encoding="utf-8"?>
<formControlPr xmlns="http://schemas.microsoft.com/office/spreadsheetml/2009/9/main" objectType="Button" lockText="1"/>
</file>

<file path=xl/ctrlProps/ctrlProp170.xml><?xml version="1.0" encoding="utf-8"?>
<formControlPr xmlns="http://schemas.microsoft.com/office/spreadsheetml/2009/9/main" objectType="Button" lockText="1"/>
</file>

<file path=xl/ctrlProps/ctrlProp171.xml><?xml version="1.0" encoding="utf-8"?>
<formControlPr xmlns="http://schemas.microsoft.com/office/spreadsheetml/2009/9/main" objectType="Button" lockText="1"/>
</file>

<file path=xl/ctrlProps/ctrlProp172.xml><?xml version="1.0" encoding="utf-8"?>
<formControlPr xmlns="http://schemas.microsoft.com/office/spreadsheetml/2009/9/main" objectType="Button" lockText="1"/>
</file>

<file path=xl/ctrlProps/ctrlProp173.xml><?xml version="1.0" encoding="utf-8"?>
<formControlPr xmlns="http://schemas.microsoft.com/office/spreadsheetml/2009/9/main" objectType="Button" lockText="1"/>
</file>

<file path=xl/ctrlProps/ctrlProp174.xml><?xml version="1.0" encoding="utf-8"?>
<formControlPr xmlns="http://schemas.microsoft.com/office/spreadsheetml/2009/9/main" objectType="Button" lockText="1"/>
</file>

<file path=xl/ctrlProps/ctrlProp175.xml><?xml version="1.0" encoding="utf-8"?>
<formControlPr xmlns="http://schemas.microsoft.com/office/spreadsheetml/2009/9/main" objectType="Button" lockText="1"/>
</file>

<file path=xl/ctrlProps/ctrlProp176.xml><?xml version="1.0" encoding="utf-8"?>
<formControlPr xmlns="http://schemas.microsoft.com/office/spreadsheetml/2009/9/main" objectType="Button" lockText="1"/>
</file>

<file path=xl/ctrlProps/ctrlProp177.xml><?xml version="1.0" encoding="utf-8"?>
<formControlPr xmlns="http://schemas.microsoft.com/office/spreadsheetml/2009/9/main" objectType="Button" lockText="1"/>
</file>

<file path=xl/ctrlProps/ctrlProp178.xml><?xml version="1.0" encoding="utf-8"?>
<formControlPr xmlns="http://schemas.microsoft.com/office/spreadsheetml/2009/9/main" objectType="Button" lockText="1"/>
</file>

<file path=xl/ctrlProps/ctrlProp179.xml><?xml version="1.0" encoding="utf-8"?>
<formControlPr xmlns="http://schemas.microsoft.com/office/spreadsheetml/2009/9/main" objectType="Button" lockText="1"/>
</file>

<file path=xl/ctrlProps/ctrlProp18.xml><?xml version="1.0" encoding="utf-8"?>
<formControlPr xmlns="http://schemas.microsoft.com/office/spreadsheetml/2009/9/main" objectType="Button" lockText="1"/>
</file>

<file path=xl/ctrlProps/ctrlProp180.xml><?xml version="1.0" encoding="utf-8"?>
<formControlPr xmlns="http://schemas.microsoft.com/office/spreadsheetml/2009/9/main" objectType="Button" lockText="1"/>
</file>

<file path=xl/ctrlProps/ctrlProp181.xml><?xml version="1.0" encoding="utf-8"?>
<formControlPr xmlns="http://schemas.microsoft.com/office/spreadsheetml/2009/9/main" objectType="Button" lockText="1"/>
</file>

<file path=xl/ctrlProps/ctrlProp182.xml><?xml version="1.0" encoding="utf-8"?>
<formControlPr xmlns="http://schemas.microsoft.com/office/spreadsheetml/2009/9/main" objectType="Button" lockText="1"/>
</file>

<file path=xl/ctrlProps/ctrlProp183.xml><?xml version="1.0" encoding="utf-8"?>
<formControlPr xmlns="http://schemas.microsoft.com/office/spreadsheetml/2009/9/main" objectType="Button" lockText="1"/>
</file>

<file path=xl/ctrlProps/ctrlProp184.xml><?xml version="1.0" encoding="utf-8"?>
<formControlPr xmlns="http://schemas.microsoft.com/office/spreadsheetml/2009/9/main" objectType="Button" lockText="1"/>
</file>

<file path=xl/ctrlProps/ctrlProp185.xml><?xml version="1.0" encoding="utf-8"?>
<formControlPr xmlns="http://schemas.microsoft.com/office/spreadsheetml/2009/9/main" objectType="Button" lockText="1"/>
</file>

<file path=xl/ctrlProps/ctrlProp186.xml><?xml version="1.0" encoding="utf-8"?>
<formControlPr xmlns="http://schemas.microsoft.com/office/spreadsheetml/2009/9/main" objectType="Button" lockText="1"/>
</file>

<file path=xl/ctrlProps/ctrlProp187.xml><?xml version="1.0" encoding="utf-8"?>
<formControlPr xmlns="http://schemas.microsoft.com/office/spreadsheetml/2009/9/main" objectType="Button" lockText="1"/>
</file>

<file path=xl/ctrlProps/ctrlProp19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20.xml><?xml version="1.0" encoding="utf-8"?>
<formControlPr xmlns="http://schemas.microsoft.com/office/spreadsheetml/2009/9/main" objectType="Button" lockText="1"/>
</file>

<file path=xl/ctrlProps/ctrlProp21.xml><?xml version="1.0" encoding="utf-8"?>
<formControlPr xmlns="http://schemas.microsoft.com/office/spreadsheetml/2009/9/main" objectType="Button" lockText="1"/>
</file>

<file path=xl/ctrlProps/ctrlProp22.xml><?xml version="1.0" encoding="utf-8"?>
<formControlPr xmlns="http://schemas.microsoft.com/office/spreadsheetml/2009/9/main" objectType="Button" lockText="1"/>
</file>

<file path=xl/ctrlProps/ctrlProp23.xml><?xml version="1.0" encoding="utf-8"?>
<formControlPr xmlns="http://schemas.microsoft.com/office/spreadsheetml/2009/9/main" objectType="Button" lockText="1"/>
</file>

<file path=xl/ctrlProps/ctrlProp24.xml><?xml version="1.0" encoding="utf-8"?>
<formControlPr xmlns="http://schemas.microsoft.com/office/spreadsheetml/2009/9/main" objectType="Button" lockText="1"/>
</file>

<file path=xl/ctrlProps/ctrlProp25.xml><?xml version="1.0" encoding="utf-8"?>
<formControlPr xmlns="http://schemas.microsoft.com/office/spreadsheetml/2009/9/main" objectType="Button" lockText="1"/>
</file>

<file path=xl/ctrlProps/ctrlProp26.xml><?xml version="1.0" encoding="utf-8"?>
<formControlPr xmlns="http://schemas.microsoft.com/office/spreadsheetml/2009/9/main" objectType="Button" lockText="1"/>
</file>

<file path=xl/ctrlProps/ctrlProp27.xml><?xml version="1.0" encoding="utf-8"?>
<formControlPr xmlns="http://schemas.microsoft.com/office/spreadsheetml/2009/9/main" objectType="Button" lockText="1"/>
</file>

<file path=xl/ctrlProps/ctrlProp28.xml><?xml version="1.0" encoding="utf-8"?>
<formControlPr xmlns="http://schemas.microsoft.com/office/spreadsheetml/2009/9/main" objectType="Button" lockText="1"/>
</file>

<file path=xl/ctrlProps/ctrlProp29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30.xml><?xml version="1.0" encoding="utf-8"?>
<formControlPr xmlns="http://schemas.microsoft.com/office/spreadsheetml/2009/9/main" objectType="Button" lockText="1"/>
</file>

<file path=xl/ctrlProps/ctrlProp31.xml><?xml version="1.0" encoding="utf-8"?>
<formControlPr xmlns="http://schemas.microsoft.com/office/spreadsheetml/2009/9/main" objectType="Button" lockText="1"/>
</file>

<file path=xl/ctrlProps/ctrlProp32.xml><?xml version="1.0" encoding="utf-8"?>
<formControlPr xmlns="http://schemas.microsoft.com/office/spreadsheetml/2009/9/main" objectType="Button" lockText="1"/>
</file>

<file path=xl/ctrlProps/ctrlProp33.xml><?xml version="1.0" encoding="utf-8"?>
<formControlPr xmlns="http://schemas.microsoft.com/office/spreadsheetml/2009/9/main" objectType="Button" lockText="1"/>
</file>

<file path=xl/ctrlProps/ctrlProp34.xml><?xml version="1.0" encoding="utf-8"?>
<formControlPr xmlns="http://schemas.microsoft.com/office/spreadsheetml/2009/9/main" objectType="Button" lockText="1"/>
</file>

<file path=xl/ctrlProps/ctrlProp35.xml><?xml version="1.0" encoding="utf-8"?>
<formControlPr xmlns="http://schemas.microsoft.com/office/spreadsheetml/2009/9/main" objectType="Button" lockText="1"/>
</file>

<file path=xl/ctrlProps/ctrlProp36.xml><?xml version="1.0" encoding="utf-8"?>
<formControlPr xmlns="http://schemas.microsoft.com/office/spreadsheetml/2009/9/main" objectType="Button" lockText="1"/>
</file>

<file path=xl/ctrlProps/ctrlProp37.xml><?xml version="1.0" encoding="utf-8"?>
<formControlPr xmlns="http://schemas.microsoft.com/office/spreadsheetml/2009/9/main" objectType="Button" lockText="1"/>
</file>

<file path=xl/ctrlProps/ctrlProp38.xml><?xml version="1.0" encoding="utf-8"?>
<formControlPr xmlns="http://schemas.microsoft.com/office/spreadsheetml/2009/9/main" objectType="Button" lockText="1"/>
</file>

<file path=xl/ctrlProps/ctrlProp39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40.xml><?xml version="1.0" encoding="utf-8"?>
<formControlPr xmlns="http://schemas.microsoft.com/office/spreadsheetml/2009/9/main" objectType="Button" lockText="1"/>
</file>

<file path=xl/ctrlProps/ctrlProp41.xml><?xml version="1.0" encoding="utf-8"?>
<formControlPr xmlns="http://schemas.microsoft.com/office/spreadsheetml/2009/9/main" objectType="Button" lockText="1"/>
</file>

<file path=xl/ctrlProps/ctrlProp42.xml><?xml version="1.0" encoding="utf-8"?>
<formControlPr xmlns="http://schemas.microsoft.com/office/spreadsheetml/2009/9/main" objectType="Button" lockText="1"/>
</file>

<file path=xl/ctrlProps/ctrlProp43.xml><?xml version="1.0" encoding="utf-8"?>
<formControlPr xmlns="http://schemas.microsoft.com/office/spreadsheetml/2009/9/main" objectType="Button" lockText="1"/>
</file>

<file path=xl/ctrlProps/ctrlProp44.xml><?xml version="1.0" encoding="utf-8"?>
<formControlPr xmlns="http://schemas.microsoft.com/office/spreadsheetml/2009/9/main" objectType="Button" lockText="1"/>
</file>

<file path=xl/ctrlProps/ctrlProp45.xml><?xml version="1.0" encoding="utf-8"?>
<formControlPr xmlns="http://schemas.microsoft.com/office/spreadsheetml/2009/9/main" objectType="Button" lockText="1"/>
</file>

<file path=xl/ctrlProps/ctrlProp46.xml><?xml version="1.0" encoding="utf-8"?>
<formControlPr xmlns="http://schemas.microsoft.com/office/spreadsheetml/2009/9/main" objectType="Button" lockText="1"/>
</file>

<file path=xl/ctrlProps/ctrlProp47.xml><?xml version="1.0" encoding="utf-8"?>
<formControlPr xmlns="http://schemas.microsoft.com/office/spreadsheetml/2009/9/main" objectType="Button" lockText="1"/>
</file>

<file path=xl/ctrlProps/ctrlProp48.xml><?xml version="1.0" encoding="utf-8"?>
<formControlPr xmlns="http://schemas.microsoft.com/office/spreadsheetml/2009/9/main" objectType="Button" lockText="1"/>
</file>

<file path=xl/ctrlProps/ctrlProp49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50.xml><?xml version="1.0" encoding="utf-8"?>
<formControlPr xmlns="http://schemas.microsoft.com/office/spreadsheetml/2009/9/main" objectType="Button" lockText="1"/>
</file>

<file path=xl/ctrlProps/ctrlProp51.xml><?xml version="1.0" encoding="utf-8"?>
<formControlPr xmlns="http://schemas.microsoft.com/office/spreadsheetml/2009/9/main" objectType="Button" lockText="1"/>
</file>

<file path=xl/ctrlProps/ctrlProp52.xml><?xml version="1.0" encoding="utf-8"?>
<formControlPr xmlns="http://schemas.microsoft.com/office/spreadsheetml/2009/9/main" objectType="Button" lockText="1"/>
</file>

<file path=xl/ctrlProps/ctrlProp53.xml><?xml version="1.0" encoding="utf-8"?>
<formControlPr xmlns="http://schemas.microsoft.com/office/spreadsheetml/2009/9/main" objectType="Button" lockText="1"/>
</file>

<file path=xl/ctrlProps/ctrlProp54.xml><?xml version="1.0" encoding="utf-8"?>
<formControlPr xmlns="http://schemas.microsoft.com/office/spreadsheetml/2009/9/main" objectType="Button" lockText="1"/>
</file>

<file path=xl/ctrlProps/ctrlProp55.xml><?xml version="1.0" encoding="utf-8"?>
<formControlPr xmlns="http://schemas.microsoft.com/office/spreadsheetml/2009/9/main" objectType="Button" lockText="1"/>
</file>

<file path=xl/ctrlProps/ctrlProp56.xml><?xml version="1.0" encoding="utf-8"?>
<formControlPr xmlns="http://schemas.microsoft.com/office/spreadsheetml/2009/9/main" objectType="Button" lockText="1"/>
</file>

<file path=xl/ctrlProps/ctrlProp57.xml><?xml version="1.0" encoding="utf-8"?>
<formControlPr xmlns="http://schemas.microsoft.com/office/spreadsheetml/2009/9/main" objectType="Button" lockText="1"/>
</file>

<file path=xl/ctrlProps/ctrlProp58.xml><?xml version="1.0" encoding="utf-8"?>
<formControlPr xmlns="http://schemas.microsoft.com/office/spreadsheetml/2009/9/main" objectType="Button" lockText="1"/>
</file>

<file path=xl/ctrlProps/ctrlProp59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60.xml><?xml version="1.0" encoding="utf-8"?>
<formControlPr xmlns="http://schemas.microsoft.com/office/spreadsheetml/2009/9/main" objectType="Button" lockText="1"/>
</file>

<file path=xl/ctrlProps/ctrlProp61.xml><?xml version="1.0" encoding="utf-8"?>
<formControlPr xmlns="http://schemas.microsoft.com/office/spreadsheetml/2009/9/main" objectType="Button" lockText="1"/>
</file>

<file path=xl/ctrlProps/ctrlProp62.xml><?xml version="1.0" encoding="utf-8"?>
<formControlPr xmlns="http://schemas.microsoft.com/office/spreadsheetml/2009/9/main" objectType="Button" lockText="1"/>
</file>

<file path=xl/ctrlProps/ctrlProp63.xml><?xml version="1.0" encoding="utf-8"?>
<formControlPr xmlns="http://schemas.microsoft.com/office/spreadsheetml/2009/9/main" objectType="Button" lockText="1"/>
</file>

<file path=xl/ctrlProps/ctrlProp64.xml><?xml version="1.0" encoding="utf-8"?>
<formControlPr xmlns="http://schemas.microsoft.com/office/spreadsheetml/2009/9/main" objectType="Button" lockText="1"/>
</file>

<file path=xl/ctrlProps/ctrlProp65.xml><?xml version="1.0" encoding="utf-8"?>
<formControlPr xmlns="http://schemas.microsoft.com/office/spreadsheetml/2009/9/main" objectType="Button" lockText="1"/>
</file>

<file path=xl/ctrlProps/ctrlProp66.xml><?xml version="1.0" encoding="utf-8"?>
<formControlPr xmlns="http://schemas.microsoft.com/office/spreadsheetml/2009/9/main" objectType="Button" lockText="1"/>
</file>

<file path=xl/ctrlProps/ctrlProp67.xml><?xml version="1.0" encoding="utf-8"?>
<formControlPr xmlns="http://schemas.microsoft.com/office/spreadsheetml/2009/9/main" objectType="Button" lockText="1"/>
</file>

<file path=xl/ctrlProps/ctrlProp68.xml><?xml version="1.0" encoding="utf-8"?>
<formControlPr xmlns="http://schemas.microsoft.com/office/spreadsheetml/2009/9/main" objectType="Button" lockText="1"/>
</file>

<file path=xl/ctrlProps/ctrlProp69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70.xml><?xml version="1.0" encoding="utf-8"?>
<formControlPr xmlns="http://schemas.microsoft.com/office/spreadsheetml/2009/9/main" objectType="Button" lockText="1"/>
</file>

<file path=xl/ctrlProps/ctrlProp71.xml><?xml version="1.0" encoding="utf-8"?>
<formControlPr xmlns="http://schemas.microsoft.com/office/spreadsheetml/2009/9/main" objectType="Button" lockText="1"/>
</file>

<file path=xl/ctrlProps/ctrlProp72.xml><?xml version="1.0" encoding="utf-8"?>
<formControlPr xmlns="http://schemas.microsoft.com/office/spreadsheetml/2009/9/main" objectType="Button" lockText="1"/>
</file>

<file path=xl/ctrlProps/ctrlProp73.xml><?xml version="1.0" encoding="utf-8"?>
<formControlPr xmlns="http://schemas.microsoft.com/office/spreadsheetml/2009/9/main" objectType="Button" lockText="1"/>
</file>

<file path=xl/ctrlProps/ctrlProp74.xml><?xml version="1.0" encoding="utf-8"?>
<formControlPr xmlns="http://schemas.microsoft.com/office/spreadsheetml/2009/9/main" objectType="Button" lockText="1"/>
</file>

<file path=xl/ctrlProps/ctrlProp75.xml><?xml version="1.0" encoding="utf-8"?>
<formControlPr xmlns="http://schemas.microsoft.com/office/spreadsheetml/2009/9/main" objectType="Button" lockText="1"/>
</file>

<file path=xl/ctrlProps/ctrlProp76.xml><?xml version="1.0" encoding="utf-8"?>
<formControlPr xmlns="http://schemas.microsoft.com/office/spreadsheetml/2009/9/main" objectType="Button" lockText="1"/>
</file>

<file path=xl/ctrlProps/ctrlProp77.xml><?xml version="1.0" encoding="utf-8"?>
<formControlPr xmlns="http://schemas.microsoft.com/office/spreadsheetml/2009/9/main" objectType="Button" lockText="1"/>
</file>

<file path=xl/ctrlProps/ctrlProp78.xml><?xml version="1.0" encoding="utf-8"?>
<formControlPr xmlns="http://schemas.microsoft.com/office/spreadsheetml/2009/9/main" objectType="Button" lockText="1"/>
</file>

<file path=xl/ctrlProps/ctrlProp79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ctrlProps/ctrlProp80.xml><?xml version="1.0" encoding="utf-8"?>
<formControlPr xmlns="http://schemas.microsoft.com/office/spreadsheetml/2009/9/main" objectType="Button" lockText="1"/>
</file>

<file path=xl/ctrlProps/ctrlProp81.xml><?xml version="1.0" encoding="utf-8"?>
<formControlPr xmlns="http://schemas.microsoft.com/office/spreadsheetml/2009/9/main" objectType="Button" lockText="1"/>
</file>

<file path=xl/ctrlProps/ctrlProp82.xml><?xml version="1.0" encoding="utf-8"?>
<formControlPr xmlns="http://schemas.microsoft.com/office/spreadsheetml/2009/9/main" objectType="Button" lockText="1"/>
</file>

<file path=xl/ctrlProps/ctrlProp83.xml><?xml version="1.0" encoding="utf-8"?>
<formControlPr xmlns="http://schemas.microsoft.com/office/spreadsheetml/2009/9/main" objectType="Button" lockText="1"/>
</file>

<file path=xl/ctrlProps/ctrlProp84.xml><?xml version="1.0" encoding="utf-8"?>
<formControlPr xmlns="http://schemas.microsoft.com/office/spreadsheetml/2009/9/main" objectType="Button" lockText="1"/>
</file>

<file path=xl/ctrlProps/ctrlProp85.xml><?xml version="1.0" encoding="utf-8"?>
<formControlPr xmlns="http://schemas.microsoft.com/office/spreadsheetml/2009/9/main" objectType="Button" lockText="1"/>
</file>

<file path=xl/ctrlProps/ctrlProp86.xml><?xml version="1.0" encoding="utf-8"?>
<formControlPr xmlns="http://schemas.microsoft.com/office/spreadsheetml/2009/9/main" objectType="Button" lockText="1"/>
</file>

<file path=xl/ctrlProps/ctrlProp87.xml><?xml version="1.0" encoding="utf-8"?>
<formControlPr xmlns="http://schemas.microsoft.com/office/spreadsheetml/2009/9/main" objectType="Button" lockText="1"/>
</file>

<file path=xl/ctrlProps/ctrlProp88.xml><?xml version="1.0" encoding="utf-8"?>
<formControlPr xmlns="http://schemas.microsoft.com/office/spreadsheetml/2009/9/main" objectType="Button" lockText="1"/>
</file>

<file path=xl/ctrlProps/ctrlProp89.xml><?xml version="1.0" encoding="utf-8"?>
<formControlPr xmlns="http://schemas.microsoft.com/office/spreadsheetml/2009/9/main" objectType="Button" lockText="1"/>
</file>

<file path=xl/ctrlProps/ctrlProp9.xml><?xml version="1.0" encoding="utf-8"?>
<formControlPr xmlns="http://schemas.microsoft.com/office/spreadsheetml/2009/9/main" objectType="Button" lockText="1"/>
</file>

<file path=xl/ctrlProps/ctrlProp90.xml><?xml version="1.0" encoding="utf-8"?>
<formControlPr xmlns="http://schemas.microsoft.com/office/spreadsheetml/2009/9/main" objectType="Button" lockText="1"/>
</file>

<file path=xl/ctrlProps/ctrlProp91.xml><?xml version="1.0" encoding="utf-8"?>
<formControlPr xmlns="http://schemas.microsoft.com/office/spreadsheetml/2009/9/main" objectType="Button" lockText="1"/>
</file>

<file path=xl/ctrlProps/ctrlProp92.xml><?xml version="1.0" encoding="utf-8"?>
<formControlPr xmlns="http://schemas.microsoft.com/office/spreadsheetml/2009/9/main" objectType="Button" lockText="1"/>
</file>

<file path=xl/ctrlProps/ctrlProp93.xml><?xml version="1.0" encoding="utf-8"?>
<formControlPr xmlns="http://schemas.microsoft.com/office/spreadsheetml/2009/9/main" objectType="Button" lockText="1"/>
</file>

<file path=xl/ctrlProps/ctrlProp94.xml><?xml version="1.0" encoding="utf-8"?>
<formControlPr xmlns="http://schemas.microsoft.com/office/spreadsheetml/2009/9/main" objectType="Button" lockText="1"/>
</file>

<file path=xl/ctrlProps/ctrlProp95.xml><?xml version="1.0" encoding="utf-8"?>
<formControlPr xmlns="http://schemas.microsoft.com/office/spreadsheetml/2009/9/main" objectType="Button" lockText="1"/>
</file>

<file path=xl/ctrlProps/ctrlProp96.xml><?xml version="1.0" encoding="utf-8"?>
<formControlPr xmlns="http://schemas.microsoft.com/office/spreadsheetml/2009/9/main" objectType="Button" lockText="1"/>
</file>

<file path=xl/ctrlProps/ctrlProp97.xml><?xml version="1.0" encoding="utf-8"?>
<formControlPr xmlns="http://schemas.microsoft.com/office/spreadsheetml/2009/9/main" objectType="Button" lockText="1"/>
</file>

<file path=xl/ctrlProps/ctrlProp98.xml><?xml version="1.0" encoding="utf-8"?>
<formControlPr xmlns="http://schemas.microsoft.com/office/spreadsheetml/2009/9/main" objectType="Button" lockText="1"/>
</file>

<file path=xl/ctrlProps/ctrlProp99.xml><?xml version="1.0" encoding="utf-8"?>
<formControlPr xmlns="http://schemas.microsoft.com/office/spreadsheetml/2009/9/main" objectType="Button" lockText="1"/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65.xml"/><Relationship Id="rId13" Type="http://schemas.openxmlformats.org/officeDocument/2006/relationships/ctrlProp" Target="../ctrlProps/ctrlProp170.xml"/><Relationship Id="rId18" Type="http://schemas.openxmlformats.org/officeDocument/2006/relationships/ctrlProp" Target="../ctrlProps/ctrlProp175.xml"/><Relationship Id="rId21" Type="http://schemas.openxmlformats.org/officeDocument/2006/relationships/ctrlProp" Target="../ctrlProps/ctrlProp178.xml"/><Relationship Id="rId7" Type="http://schemas.openxmlformats.org/officeDocument/2006/relationships/ctrlProp" Target="../ctrlProps/ctrlProp164.xml"/><Relationship Id="rId12" Type="http://schemas.openxmlformats.org/officeDocument/2006/relationships/ctrlProp" Target="../ctrlProps/ctrlProp169.xml"/><Relationship Id="rId17" Type="http://schemas.openxmlformats.org/officeDocument/2006/relationships/ctrlProp" Target="../ctrlProps/ctrlProp174.xml"/><Relationship Id="rId2" Type="http://schemas.openxmlformats.org/officeDocument/2006/relationships/vmlDrawing" Target="../drawings/vmlDrawing9.vml"/><Relationship Id="rId16" Type="http://schemas.openxmlformats.org/officeDocument/2006/relationships/ctrlProp" Target="../ctrlProps/ctrlProp173.xml"/><Relationship Id="rId20" Type="http://schemas.openxmlformats.org/officeDocument/2006/relationships/ctrlProp" Target="../ctrlProps/ctrlProp177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163.xml"/><Relationship Id="rId11" Type="http://schemas.openxmlformats.org/officeDocument/2006/relationships/ctrlProp" Target="../ctrlProps/ctrlProp168.xml"/><Relationship Id="rId5" Type="http://schemas.openxmlformats.org/officeDocument/2006/relationships/ctrlProp" Target="../ctrlProps/ctrlProp162.xml"/><Relationship Id="rId15" Type="http://schemas.openxmlformats.org/officeDocument/2006/relationships/ctrlProp" Target="../ctrlProps/ctrlProp172.xml"/><Relationship Id="rId23" Type="http://schemas.openxmlformats.org/officeDocument/2006/relationships/ctrlProp" Target="../ctrlProps/ctrlProp180.xml"/><Relationship Id="rId10" Type="http://schemas.openxmlformats.org/officeDocument/2006/relationships/ctrlProp" Target="../ctrlProps/ctrlProp167.xml"/><Relationship Id="rId19" Type="http://schemas.openxmlformats.org/officeDocument/2006/relationships/ctrlProp" Target="../ctrlProps/ctrlProp176.xml"/><Relationship Id="rId4" Type="http://schemas.openxmlformats.org/officeDocument/2006/relationships/ctrlProp" Target="../ctrlProps/ctrlProp161.xml"/><Relationship Id="rId9" Type="http://schemas.openxmlformats.org/officeDocument/2006/relationships/ctrlProp" Target="../ctrlProps/ctrlProp166.xml"/><Relationship Id="rId14" Type="http://schemas.openxmlformats.org/officeDocument/2006/relationships/ctrlProp" Target="../ctrlProps/ctrlProp171.xml"/><Relationship Id="rId22" Type="http://schemas.openxmlformats.org/officeDocument/2006/relationships/ctrlProp" Target="../ctrlProps/ctrlProp179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Relationship Id="rId4" Type="http://schemas.openxmlformats.org/officeDocument/2006/relationships/ctrlProp" Target="../ctrlProps/ctrlProp181.xml"/></Relationships>
</file>

<file path=xl/worksheets/_rels/sheet12.xml.rels><?xml version="1.0" encoding="UTF-8" standalone="yes"?>
<Relationships xmlns="http://schemas.openxmlformats.org/package/2006/relationships"><Relationship Id="rId7" Type="http://schemas.openxmlformats.org/officeDocument/2006/relationships/ctrlProp" Target="../ctrlProps/ctrlProp185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Relationship Id="rId6" Type="http://schemas.openxmlformats.org/officeDocument/2006/relationships/ctrlProp" Target="../ctrlProps/ctrlProp184.xml"/><Relationship Id="rId5" Type="http://schemas.openxmlformats.org/officeDocument/2006/relationships/ctrlProp" Target="../ctrlProps/ctrlProp183.xml"/><Relationship Id="rId4" Type="http://schemas.openxmlformats.org/officeDocument/2006/relationships/ctrlProp" Target="../ctrlProps/ctrlProp18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3.bin"/><Relationship Id="rId4" Type="http://schemas.openxmlformats.org/officeDocument/2006/relationships/ctrlProp" Target="../ctrlProps/ctrlProp186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4.bin"/><Relationship Id="rId4" Type="http://schemas.openxmlformats.org/officeDocument/2006/relationships/ctrlProp" Target="../ctrlProps/ctrlProp187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vmlDrawing" Target="../drawings/vmlDrawing1.v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5.xml"/><Relationship Id="rId13" Type="http://schemas.openxmlformats.org/officeDocument/2006/relationships/ctrlProp" Target="../ctrlProps/ctrlProp30.xml"/><Relationship Id="rId18" Type="http://schemas.openxmlformats.org/officeDocument/2006/relationships/ctrlProp" Target="../ctrlProps/ctrlProp35.xml"/><Relationship Id="rId21" Type="http://schemas.openxmlformats.org/officeDocument/2006/relationships/ctrlProp" Target="../ctrlProps/ctrlProp38.xml"/><Relationship Id="rId7" Type="http://schemas.openxmlformats.org/officeDocument/2006/relationships/ctrlProp" Target="../ctrlProps/ctrlProp24.xml"/><Relationship Id="rId12" Type="http://schemas.openxmlformats.org/officeDocument/2006/relationships/ctrlProp" Target="../ctrlProps/ctrlProp29.xml"/><Relationship Id="rId17" Type="http://schemas.openxmlformats.org/officeDocument/2006/relationships/ctrlProp" Target="../ctrlProps/ctrlProp34.xml"/><Relationship Id="rId2" Type="http://schemas.openxmlformats.org/officeDocument/2006/relationships/vmlDrawing" Target="../drawings/vmlDrawing2.vml"/><Relationship Id="rId16" Type="http://schemas.openxmlformats.org/officeDocument/2006/relationships/ctrlProp" Target="../ctrlProps/ctrlProp33.xml"/><Relationship Id="rId20" Type="http://schemas.openxmlformats.org/officeDocument/2006/relationships/ctrlProp" Target="../ctrlProps/ctrlProp37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23.xml"/><Relationship Id="rId11" Type="http://schemas.openxmlformats.org/officeDocument/2006/relationships/ctrlProp" Target="../ctrlProps/ctrlProp28.xml"/><Relationship Id="rId5" Type="http://schemas.openxmlformats.org/officeDocument/2006/relationships/ctrlProp" Target="../ctrlProps/ctrlProp22.xml"/><Relationship Id="rId15" Type="http://schemas.openxmlformats.org/officeDocument/2006/relationships/ctrlProp" Target="../ctrlProps/ctrlProp32.xml"/><Relationship Id="rId23" Type="http://schemas.openxmlformats.org/officeDocument/2006/relationships/ctrlProp" Target="../ctrlProps/ctrlProp40.xml"/><Relationship Id="rId10" Type="http://schemas.openxmlformats.org/officeDocument/2006/relationships/ctrlProp" Target="../ctrlProps/ctrlProp27.xml"/><Relationship Id="rId19" Type="http://schemas.openxmlformats.org/officeDocument/2006/relationships/ctrlProp" Target="../ctrlProps/ctrlProp36.xml"/><Relationship Id="rId4" Type="http://schemas.openxmlformats.org/officeDocument/2006/relationships/ctrlProp" Target="../ctrlProps/ctrlProp21.xml"/><Relationship Id="rId9" Type="http://schemas.openxmlformats.org/officeDocument/2006/relationships/ctrlProp" Target="../ctrlProps/ctrlProp26.xml"/><Relationship Id="rId14" Type="http://schemas.openxmlformats.org/officeDocument/2006/relationships/ctrlProp" Target="../ctrlProps/ctrlProp31.xml"/><Relationship Id="rId22" Type="http://schemas.openxmlformats.org/officeDocument/2006/relationships/ctrlProp" Target="../ctrlProps/ctrlProp39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5.xml"/><Relationship Id="rId13" Type="http://schemas.openxmlformats.org/officeDocument/2006/relationships/ctrlProp" Target="../ctrlProps/ctrlProp50.xml"/><Relationship Id="rId18" Type="http://schemas.openxmlformats.org/officeDocument/2006/relationships/ctrlProp" Target="../ctrlProps/ctrlProp55.xml"/><Relationship Id="rId21" Type="http://schemas.openxmlformats.org/officeDocument/2006/relationships/ctrlProp" Target="../ctrlProps/ctrlProp58.xml"/><Relationship Id="rId7" Type="http://schemas.openxmlformats.org/officeDocument/2006/relationships/ctrlProp" Target="../ctrlProps/ctrlProp44.xml"/><Relationship Id="rId12" Type="http://schemas.openxmlformats.org/officeDocument/2006/relationships/ctrlProp" Target="../ctrlProps/ctrlProp49.xml"/><Relationship Id="rId17" Type="http://schemas.openxmlformats.org/officeDocument/2006/relationships/ctrlProp" Target="../ctrlProps/ctrlProp54.xml"/><Relationship Id="rId2" Type="http://schemas.openxmlformats.org/officeDocument/2006/relationships/vmlDrawing" Target="../drawings/vmlDrawing3.vml"/><Relationship Id="rId16" Type="http://schemas.openxmlformats.org/officeDocument/2006/relationships/ctrlProp" Target="../ctrlProps/ctrlProp53.xml"/><Relationship Id="rId20" Type="http://schemas.openxmlformats.org/officeDocument/2006/relationships/ctrlProp" Target="../ctrlProps/ctrlProp57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43.xml"/><Relationship Id="rId11" Type="http://schemas.openxmlformats.org/officeDocument/2006/relationships/ctrlProp" Target="../ctrlProps/ctrlProp48.xml"/><Relationship Id="rId5" Type="http://schemas.openxmlformats.org/officeDocument/2006/relationships/ctrlProp" Target="../ctrlProps/ctrlProp42.xml"/><Relationship Id="rId15" Type="http://schemas.openxmlformats.org/officeDocument/2006/relationships/ctrlProp" Target="../ctrlProps/ctrlProp52.xml"/><Relationship Id="rId23" Type="http://schemas.openxmlformats.org/officeDocument/2006/relationships/ctrlProp" Target="../ctrlProps/ctrlProp60.xml"/><Relationship Id="rId10" Type="http://schemas.openxmlformats.org/officeDocument/2006/relationships/ctrlProp" Target="../ctrlProps/ctrlProp47.xml"/><Relationship Id="rId19" Type="http://schemas.openxmlformats.org/officeDocument/2006/relationships/ctrlProp" Target="../ctrlProps/ctrlProp56.xml"/><Relationship Id="rId4" Type="http://schemas.openxmlformats.org/officeDocument/2006/relationships/ctrlProp" Target="../ctrlProps/ctrlProp41.xml"/><Relationship Id="rId9" Type="http://schemas.openxmlformats.org/officeDocument/2006/relationships/ctrlProp" Target="../ctrlProps/ctrlProp46.xml"/><Relationship Id="rId14" Type="http://schemas.openxmlformats.org/officeDocument/2006/relationships/ctrlProp" Target="../ctrlProps/ctrlProp51.xml"/><Relationship Id="rId22" Type="http://schemas.openxmlformats.org/officeDocument/2006/relationships/ctrlProp" Target="../ctrlProps/ctrlProp59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5.xml"/><Relationship Id="rId13" Type="http://schemas.openxmlformats.org/officeDocument/2006/relationships/ctrlProp" Target="../ctrlProps/ctrlProp70.xml"/><Relationship Id="rId18" Type="http://schemas.openxmlformats.org/officeDocument/2006/relationships/ctrlProp" Target="../ctrlProps/ctrlProp75.xml"/><Relationship Id="rId21" Type="http://schemas.openxmlformats.org/officeDocument/2006/relationships/ctrlProp" Target="../ctrlProps/ctrlProp78.xml"/><Relationship Id="rId7" Type="http://schemas.openxmlformats.org/officeDocument/2006/relationships/ctrlProp" Target="../ctrlProps/ctrlProp64.xml"/><Relationship Id="rId12" Type="http://schemas.openxmlformats.org/officeDocument/2006/relationships/ctrlProp" Target="../ctrlProps/ctrlProp69.xml"/><Relationship Id="rId17" Type="http://schemas.openxmlformats.org/officeDocument/2006/relationships/ctrlProp" Target="../ctrlProps/ctrlProp74.xml"/><Relationship Id="rId2" Type="http://schemas.openxmlformats.org/officeDocument/2006/relationships/vmlDrawing" Target="../drawings/vmlDrawing4.vml"/><Relationship Id="rId16" Type="http://schemas.openxmlformats.org/officeDocument/2006/relationships/ctrlProp" Target="../ctrlProps/ctrlProp73.xml"/><Relationship Id="rId20" Type="http://schemas.openxmlformats.org/officeDocument/2006/relationships/ctrlProp" Target="../ctrlProps/ctrlProp77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63.xml"/><Relationship Id="rId11" Type="http://schemas.openxmlformats.org/officeDocument/2006/relationships/ctrlProp" Target="../ctrlProps/ctrlProp68.xml"/><Relationship Id="rId5" Type="http://schemas.openxmlformats.org/officeDocument/2006/relationships/ctrlProp" Target="../ctrlProps/ctrlProp62.xml"/><Relationship Id="rId15" Type="http://schemas.openxmlformats.org/officeDocument/2006/relationships/ctrlProp" Target="../ctrlProps/ctrlProp72.xml"/><Relationship Id="rId23" Type="http://schemas.openxmlformats.org/officeDocument/2006/relationships/ctrlProp" Target="../ctrlProps/ctrlProp80.xml"/><Relationship Id="rId10" Type="http://schemas.openxmlformats.org/officeDocument/2006/relationships/ctrlProp" Target="../ctrlProps/ctrlProp67.xml"/><Relationship Id="rId19" Type="http://schemas.openxmlformats.org/officeDocument/2006/relationships/ctrlProp" Target="../ctrlProps/ctrlProp76.xml"/><Relationship Id="rId4" Type="http://schemas.openxmlformats.org/officeDocument/2006/relationships/ctrlProp" Target="../ctrlProps/ctrlProp61.xml"/><Relationship Id="rId9" Type="http://schemas.openxmlformats.org/officeDocument/2006/relationships/ctrlProp" Target="../ctrlProps/ctrlProp66.xml"/><Relationship Id="rId14" Type="http://schemas.openxmlformats.org/officeDocument/2006/relationships/ctrlProp" Target="../ctrlProps/ctrlProp71.xml"/><Relationship Id="rId22" Type="http://schemas.openxmlformats.org/officeDocument/2006/relationships/ctrlProp" Target="../ctrlProps/ctrlProp79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85.xml"/><Relationship Id="rId13" Type="http://schemas.openxmlformats.org/officeDocument/2006/relationships/ctrlProp" Target="../ctrlProps/ctrlProp90.xml"/><Relationship Id="rId18" Type="http://schemas.openxmlformats.org/officeDocument/2006/relationships/ctrlProp" Target="../ctrlProps/ctrlProp95.xml"/><Relationship Id="rId21" Type="http://schemas.openxmlformats.org/officeDocument/2006/relationships/ctrlProp" Target="../ctrlProps/ctrlProp98.xml"/><Relationship Id="rId7" Type="http://schemas.openxmlformats.org/officeDocument/2006/relationships/ctrlProp" Target="../ctrlProps/ctrlProp84.xml"/><Relationship Id="rId12" Type="http://schemas.openxmlformats.org/officeDocument/2006/relationships/ctrlProp" Target="../ctrlProps/ctrlProp89.xml"/><Relationship Id="rId17" Type="http://schemas.openxmlformats.org/officeDocument/2006/relationships/ctrlProp" Target="../ctrlProps/ctrlProp94.xml"/><Relationship Id="rId2" Type="http://schemas.openxmlformats.org/officeDocument/2006/relationships/vmlDrawing" Target="../drawings/vmlDrawing5.vml"/><Relationship Id="rId16" Type="http://schemas.openxmlformats.org/officeDocument/2006/relationships/ctrlProp" Target="../ctrlProps/ctrlProp93.xml"/><Relationship Id="rId20" Type="http://schemas.openxmlformats.org/officeDocument/2006/relationships/ctrlProp" Target="../ctrlProps/ctrlProp97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83.xml"/><Relationship Id="rId11" Type="http://schemas.openxmlformats.org/officeDocument/2006/relationships/ctrlProp" Target="../ctrlProps/ctrlProp88.xml"/><Relationship Id="rId5" Type="http://schemas.openxmlformats.org/officeDocument/2006/relationships/ctrlProp" Target="../ctrlProps/ctrlProp82.xml"/><Relationship Id="rId15" Type="http://schemas.openxmlformats.org/officeDocument/2006/relationships/ctrlProp" Target="../ctrlProps/ctrlProp92.xml"/><Relationship Id="rId23" Type="http://schemas.openxmlformats.org/officeDocument/2006/relationships/ctrlProp" Target="../ctrlProps/ctrlProp100.xml"/><Relationship Id="rId10" Type="http://schemas.openxmlformats.org/officeDocument/2006/relationships/ctrlProp" Target="../ctrlProps/ctrlProp87.xml"/><Relationship Id="rId19" Type="http://schemas.openxmlformats.org/officeDocument/2006/relationships/ctrlProp" Target="../ctrlProps/ctrlProp96.xml"/><Relationship Id="rId4" Type="http://schemas.openxmlformats.org/officeDocument/2006/relationships/ctrlProp" Target="../ctrlProps/ctrlProp81.xml"/><Relationship Id="rId9" Type="http://schemas.openxmlformats.org/officeDocument/2006/relationships/ctrlProp" Target="../ctrlProps/ctrlProp86.xml"/><Relationship Id="rId14" Type="http://schemas.openxmlformats.org/officeDocument/2006/relationships/ctrlProp" Target="../ctrlProps/ctrlProp91.xml"/><Relationship Id="rId22" Type="http://schemas.openxmlformats.org/officeDocument/2006/relationships/ctrlProp" Target="../ctrlProps/ctrlProp99.x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05.xml"/><Relationship Id="rId13" Type="http://schemas.openxmlformats.org/officeDocument/2006/relationships/ctrlProp" Target="../ctrlProps/ctrlProp110.xml"/><Relationship Id="rId18" Type="http://schemas.openxmlformats.org/officeDocument/2006/relationships/ctrlProp" Target="../ctrlProps/ctrlProp115.xml"/><Relationship Id="rId21" Type="http://schemas.openxmlformats.org/officeDocument/2006/relationships/ctrlProp" Target="../ctrlProps/ctrlProp118.xml"/><Relationship Id="rId7" Type="http://schemas.openxmlformats.org/officeDocument/2006/relationships/ctrlProp" Target="../ctrlProps/ctrlProp104.xml"/><Relationship Id="rId12" Type="http://schemas.openxmlformats.org/officeDocument/2006/relationships/ctrlProp" Target="../ctrlProps/ctrlProp109.xml"/><Relationship Id="rId17" Type="http://schemas.openxmlformats.org/officeDocument/2006/relationships/ctrlProp" Target="../ctrlProps/ctrlProp114.xml"/><Relationship Id="rId2" Type="http://schemas.openxmlformats.org/officeDocument/2006/relationships/vmlDrawing" Target="../drawings/vmlDrawing6.vml"/><Relationship Id="rId16" Type="http://schemas.openxmlformats.org/officeDocument/2006/relationships/ctrlProp" Target="../ctrlProps/ctrlProp113.xml"/><Relationship Id="rId20" Type="http://schemas.openxmlformats.org/officeDocument/2006/relationships/ctrlProp" Target="../ctrlProps/ctrlProp117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103.xml"/><Relationship Id="rId11" Type="http://schemas.openxmlformats.org/officeDocument/2006/relationships/ctrlProp" Target="../ctrlProps/ctrlProp108.xml"/><Relationship Id="rId5" Type="http://schemas.openxmlformats.org/officeDocument/2006/relationships/ctrlProp" Target="../ctrlProps/ctrlProp102.xml"/><Relationship Id="rId15" Type="http://schemas.openxmlformats.org/officeDocument/2006/relationships/ctrlProp" Target="../ctrlProps/ctrlProp112.xml"/><Relationship Id="rId23" Type="http://schemas.openxmlformats.org/officeDocument/2006/relationships/ctrlProp" Target="../ctrlProps/ctrlProp120.xml"/><Relationship Id="rId10" Type="http://schemas.openxmlformats.org/officeDocument/2006/relationships/ctrlProp" Target="../ctrlProps/ctrlProp107.xml"/><Relationship Id="rId19" Type="http://schemas.openxmlformats.org/officeDocument/2006/relationships/ctrlProp" Target="../ctrlProps/ctrlProp116.xml"/><Relationship Id="rId4" Type="http://schemas.openxmlformats.org/officeDocument/2006/relationships/ctrlProp" Target="../ctrlProps/ctrlProp101.xml"/><Relationship Id="rId9" Type="http://schemas.openxmlformats.org/officeDocument/2006/relationships/ctrlProp" Target="../ctrlProps/ctrlProp106.xml"/><Relationship Id="rId14" Type="http://schemas.openxmlformats.org/officeDocument/2006/relationships/ctrlProp" Target="../ctrlProps/ctrlProp111.xml"/><Relationship Id="rId22" Type="http://schemas.openxmlformats.org/officeDocument/2006/relationships/ctrlProp" Target="../ctrlProps/ctrlProp119.xm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25.xml"/><Relationship Id="rId13" Type="http://schemas.openxmlformats.org/officeDocument/2006/relationships/ctrlProp" Target="../ctrlProps/ctrlProp130.xml"/><Relationship Id="rId18" Type="http://schemas.openxmlformats.org/officeDocument/2006/relationships/ctrlProp" Target="../ctrlProps/ctrlProp135.xml"/><Relationship Id="rId21" Type="http://schemas.openxmlformats.org/officeDocument/2006/relationships/ctrlProp" Target="../ctrlProps/ctrlProp138.xml"/><Relationship Id="rId7" Type="http://schemas.openxmlformats.org/officeDocument/2006/relationships/ctrlProp" Target="../ctrlProps/ctrlProp124.xml"/><Relationship Id="rId12" Type="http://schemas.openxmlformats.org/officeDocument/2006/relationships/ctrlProp" Target="../ctrlProps/ctrlProp129.xml"/><Relationship Id="rId17" Type="http://schemas.openxmlformats.org/officeDocument/2006/relationships/ctrlProp" Target="../ctrlProps/ctrlProp134.xml"/><Relationship Id="rId2" Type="http://schemas.openxmlformats.org/officeDocument/2006/relationships/vmlDrawing" Target="../drawings/vmlDrawing7.vml"/><Relationship Id="rId16" Type="http://schemas.openxmlformats.org/officeDocument/2006/relationships/ctrlProp" Target="../ctrlProps/ctrlProp133.xml"/><Relationship Id="rId20" Type="http://schemas.openxmlformats.org/officeDocument/2006/relationships/ctrlProp" Target="../ctrlProps/ctrlProp137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123.xml"/><Relationship Id="rId11" Type="http://schemas.openxmlformats.org/officeDocument/2006/relationships/ctrlProp" Target="../ctrlProps/ctrlProp128.xml"/><Relationship Id="rId5" Type="http://schemas.openxmlformats.org/officeDocument/2006/relationships/ctrlProp" Target="../ctrlProps/ctrlProp122.xml"/><Relationship Id="rId15" Type="http://schemas.openxmlformats.org/officeDocument/2006/relationships/ctrlProp" Target="../ctrlProps/ctrlProp132.xml"/><Relationship Id="rId23" Type="http://schemas.openxmlformats.org/officeDocument/2006/relationships/ctrlProp" Target="../ctrlProps/ctrlProp140.xml"/><Relationship Id="rId10" Type="http://schemas.openxmlformats.org/officeDocument/2006/relationships/ctrlProp" Target="../ctrlProps/ctrlProp127.xml"/><Relationship Id="rId19" Type="http://schemas.openxmlformats.org/officeDocument/2006/relationships/ctrlProp" Target="../ctrlProps/ctrlProp136.xml"/><Relationship Id="rId4" Type="http://schemas.openxmlformats.org/officeDocument/2006/relationships/ctrlProp" Target="../ctrlProps/ctrlProp121.xml"/><Relationship Id="rId9" Type="http://schemas.openxmlformats.org/officeDocument/2006/relationships/ctrlProp" Target="../ctrlProps/ctrlProp126.xml"/><Relationship Id="rId14" Type="http://schemas.openxmlformats.org/officeDocument/2006/relationships/ctrlProp" Target="../ctrlProps/ctrlProp131.xml"/><Relationship Id="rId22" Type="http://schemas.openxmlformats.org/officeDocument/2006/relationships/ctrlProp" Target="../ctrlProps/ctrlProp139.xm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45.xml"/><Relationship Id="rId13" Type="http://schemas.openxmlformats.org/officeDocument/2006/relationships/ctrlProp" Target="../ctrlProps/ctrlProp150.xml"/><Relationship Id="rId18" Type="http://schemas.openxmlformats.org/officeDocument/2006/relationships/ctrlProp" Target="../ctrlProps/ctrlProp155.xml"/><Relationship Id="rId21" Type="http://schemas.openxmlformats.org/officeDocument/2006/relationships/ctrlProp" Target="../ctrlProps/ctrlProp158.xml"/><Relationship Id="rId7" Type="http://schemas.openxmlformats.org/officeDocument/2006/relationships/ctrlProp" Target="../ctrlProps/ctrlProp144.xml"/><Relationship Id="rId12" Type="http://schemas.openxmlformats.org/officeDocument/2006/relationships/ctrlProp" Target="../ctrlProps/ctrlProp149.xml"/><Relationship Id="rId17" Type="http://schemas.openxmlformats.org/officeDocument/2006/relationships/ctrlProp" Target="../ctrlProps/ctrlProp154.xml"/><Relationship Id="rId2" Type="http://schemas.openxmlformats.org/officeDocument/2006/relationships/vmlDrawing" Target="../drawings/vmlDrawing8.vml"/><Relationship Id="rId16" Type="http://schemas.openxmlformats.org/officeDocument/2006/relationships/ctrlProp" Target="../ctrlProps/ctrlProp153.xml"/><Relationship Id="rId20" Type="http://schemas.openxmlformats.org/officeDocument/2006/relationships/ctrlProp" Target="../ctrlProps/ctrlProp157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143.xml"/><Relationship Id="rId11" Type="http://schemas.openxmlformats.org/officeDocument/2006/relationships/ctrlProp" Target="../ctrlProps/ctrlProp148.xml"/><Relationship Id="rId5" Type="http://schemas.openxmlformats.org/officeDocument/2006/relationships/ctrlProp" Target="../ctrlProps/ctrlProp142.xml"/><Relationship Id="rId15" Type="http://schemas.openxmlformats.org/officeDocument/2006/relationships/ctrlProp" Target="../ctrlProps/ctrlProp152.xml"/><Relationship Id="rId23" Type="http://schemas.openxmlformats.org/officeDocument/2006/relationships/ctrlProp" Target="../ctrlProps/ctrlProp160.xml"/><Relationship Id="rId10" Type="http://schemas.openxmlformats.org/officeDocument/2006/relationships/ctrlProp" Target="../ctrlProps/ctrlProp147.xml"/><Relationship Id="rId19" Type="http://schemas.openxmlformats.org/officeDocument/2006/relationships/ctrlProp" Target="../ctrlProps/ctrlProp156.xml"/><Relationship Id="rId4" Type="http://schemas.openxmlformats.org/officeDocument/2006/relationships/ctrlProp" Target="../ctrlProps/ctrlProp141.xml"/><Relationship Id="rId9" Type="http://schemas.openxmlformats.org/officeDocument/2006/relationships/ctrlProp" Target="../ctrlProps/ctrlProp146.xml"/><Relationship Id="rId14" Type="http://schemas.openxmlformats.org/officeDocument/2006/relationships/ctrlProp" Target="../ctrlProps/ctrlProp151.xml"/><Relationship Id="rId22" Type="http://schemas.openxmlformats.org/officeDocument/2006/relationships/ctrlProp" Target="../ctrlProps/ctrlProp159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Blad10">
    <pageSetUpPr fitToPage="1"/>
  </sheetPr>
  <dimension ref="A1:I50"/>
  <sheetViews>
    <sheetView topLeftCell="A19" workbookViewId="0"/>
  </sheetViews>
  <sheetFormatPr defaultRowHeight="13.2"/>
  <cols>
    <col min="1" max="1" width="128.33203125" customWidth="1"/>
  </cols>
  <sheetData>
    <row r="1" spans="1:1" ht="28.2">
      <c r="A1" s="76" t="s">
        <v>72</v>
      </c>
    </row>
    <row r="2" spans="1:1" ht="28.2">
      <c r="A2" s="76"/>
    </row>
    <row r="3" spans="1:1" ht="64.2" customHeight="1">
      <c r="A3" s="77" t="s">
        <v>135</v>
      </c>
    </row>
    <row r="4" spans="1:1" ht="14.4" customHeight="1">
      <c r="A4" s="77"/>
    </row>
    <row r="5" spans="1:1" ht="27.75" customHeight="1">
      <c r="A5" s="77" t="s">
        <v>133</v>
      </c>
    </row>
    <row r="6" spans="1:1" s="101" customFormat="1" ht="27.75" customHeight="1">
      <c r="A6" s="101" t="s">
        <v>134</v>
      </c>
    </row>
    <row r="9" spans="1:1" ht="27.6">
      <c r="A9" s="102" t="s">
        <v>138</v>
      </c>
    </row>
    <row r="10" spans="1:1" ht="27.6">
      <c r="A10" s="102" t="s">
        <v>139</v>
      </c>
    </row>
    <row r="13" spans="1:1" s="104" customFormat="1" ht="17.399999999999999">
      <c r="A13" s="103" t="s">
        <v>143</v>
      </c>
    </row>
    <row r="14" spans="1:1" ht="17.399999999999999">
      <c r="A14" s="103"/>
    </row>
    <row r="15" spans="1:1" ht="17.399999999999999">
      <c r="A15" s="103" t="s">
        <v>140</v>
      </c>
    </row>
    <row r="16" spans="1:1">
      <c r="A16" s="104"/>
    </row>
    <row r="18" spans="1:9" ht="20.399999999999999">
      <c r="A18" s="105" t="s">
        <v>136</v>
      </c>
      <c r="B18" s="103"/>
      <c r="C18" s="103"/>
      <c r="D18" s="103"/>
      <c r="E18" s="103"/>
      <c r="F18" s="103"/>
      <c r="G18" s="103"/>
      <c r="H18" s="103"/>
      <c r="I18" s="103"/>
    </row>
    <row r="19" spans="1:9" ht="17.399999999999999">
      <c r="A19" s="109" t="s">
        <v>142</v>
      </c>
      <c r="G19" s="103"/>
      <c r="H19" s="103"/>
      <c r="I19" s="103"/>
    </row>
    <row r="20" spans="1:9" ht="17.399999999999999">
      <c r="A20" s="109" t="s">
        <v>141</v>
      </c>
      <c r="B20" s="103"/>
      <c r="C20" s="103"/>
      <c r="D20" s="103"/>
      <c r="E20" s="103"/>
      <c r="F20" s="103"/>
      <c r="G20" s="103"/>
      <c r="H20" s="103"/>
      <c r="I20" s="103"/>
    </row>
    <row r="21" spans="1:9" ht="20.399999999999999">
      <c r="A21" s="106" t="s">
        <v>160</v>
      </c>
    </row>
    <row r="22" spans="1:9" ht="20.399999999999999">
      <c r="A22" s="106"/>
    </row>
    <row r="23" spans="1:9" s="103" customFormat="1" ht="17.399999999999999">
      <c r="A23" s="112" t="s">
        <v>161</v>
      </c>
    </row>
    <row r="24" spans="1:9" s="103" customFormat="1" ht="17.399999999999999">
      <c r="A24" s="112" t="s">
        <v>162</v>
      </c>
    </row>
    <row r="25" spans="1:9" ht="15">
      <c r="A25" s="111"/>
    </row>
    <row r="26" spans="1:9" ht="20.399999999999999">
      <c r="A26" s="113" t="s">
        <v>158</v>
      </c>
      <c r="B26" s="107"/>
      <c r="C26" s="107"/>
      <c r="D26" s="103"/>
      <c r="E26" s="103"/>
      <c r="F26" s="103"/>
      <c r="G26" s="103"/>
      <c r="H26" s="103"/>
      <c r="I26" s="103"/>
    </row>
    <row r="27" spans="1:9" ht="20.399999999999999">
      <c r="A27" s="113" t="s">
        <v>159</v>
      </c>
      <c r="B27" s="107"/>
      <c r="C27" s="107"/>
      <c r="D27" s="103"/>
      <c r="E27" s="103"/>
      <c r="F27" s="103"/>
      <c r="G27" s="103"/>
      <c r="H27" s="103"/>
      <c r="I27" s="103"/>
    </row>
    <row r="28" spans="1:9" ht="20.399999999999999">
      <c r="A28" s="110"/>
      <c r="B28" s="107"/>
      <c r="C28" s="107"/>
      <c r="D28" s="103"/>
      <c r="E28" s="103"/>
      <c r="F28" s="103"/>
      <c r="G28" s="103"/>
      <c r="H28" s="103"/>
      <c r="I28" s="103"/>
    </row>
    <row r="29" spans="1:9" s="103" customFormat="1" ht="17.399999999999999">
      <c r="A29" s="113"/>
    </row>
    <row r="30" spans="1:9" s="103" customFormat="1" ht="17.399999999999999">
      <c r="A30" s="114" t="s">
        <v>137</v>
      </c>
    </row>
    <row r="31" spans="1:9" s="103" customFormat="1" ht="17.399999999999999">
      <c r="A31" s="103" t="s">
        <v>155</v>
      </c>
      <c r="B31" s="108"/>
      <c r="C31" s="108"/>
    </row>
    <row r="32" spans="1:9" s="103" customFormat="1" ht="17.399999999999999">
      <c r="A32" s="103" t="s">
        <v>156</v>
      </c>
      <c r="B32" s="108"/>
      <c r="C32" s="108"/>
    </row>
    <row r="33" spans="1:1" s="103" customFormat="1" ht="17.399999999999999">
      <c r="A33" s="113" t="s">
        <v>145</v>
      </c>
    </row>
    <row r="34" spans="1:1" s="103" customFormat="1" ht="17.399999999999999">
      <c r="A34" s="113" t="s">
        <v>146</v>
      </c>
    </row>
    <row r="35" spans="1:1" s="103" customFormat="1" ht="17.399999999999999">
      <c r="A35" s="113" t="s">
        <v>147</v>
      </c>
    </row>
    <row r="36" spans="1:1" s="103" customFormat="1" ht="17.399999999999999">
      <c r="A36" s="113"/>
    </row>
    <row r="37" spans="1:1" s="103" customFormat="1" ht="17.399999999999999">
      <c r="A37" s="113" t="s">
        <v>163</v>
      </c>
    </row>
    <row r="38" spans="1:1" s="103" customFormat="1" ht="17.399999999999999">
      <c r="A38" s="113" t="s">
        <v>144</v>
      </c>
    </row>
    <row r="39" spans="1:1" s="103" customFormat="1" ht="17.399999999999999">
      <c r="A39" s="113"/>
    </row>
    <row r="40" spans="1:1" s="103" customFormat="1" ht="17.399999999999999">
      <c r="A40" s="115" t="s">
        <v>157</v>
      </c>
    </row>
    <row r="41" spans="1:1" s="103" customFormat="1" ht="17.399999999999999">
      <c r="A41" s="113" t="s">
        <v>148</v>
      </c>
    </row>
    <row r="42" spans="1:1" s="103" customFormat="1" ht="17.399999999999999">
      <c r="A42" s="113" t="s">
        <v>149</v>
      </c>
    </row>
    <row r="43" spans="1:1" s="103" customFormat="1" ht="17.399999999999999">
      <c r="A43" s="113" t="s">
        <v>150</v>
      </c>
    </row>
    <row r="44" spans="1:1" s="103" customFormat="1" ht="17.399999999999999">
      <c r="A44" s="113" t="s">
        <v>151</v>
      </c>
    </row>
    <row r="45" spans="1:1" s="103" customFormat="1" ht="17.399999999999999">
      <c r="A45" s="113" t="s">
        <v>152</v>
      </c>
    </row>
    <row r="46" spans="1:1" s="103" customFormat="1" ht="17.399999999999999">
      <c r="A46" s="113" t="s">
        <v>165</v>
      </c>
    </row>
    <row r="47" spans="1:1" s="103" customFormat="1" ht="17.399999999999999">
      <c r="A47" s="113" t="s">
        <v>164</v>
      </c>
    </row>
    <row r="48" spans="1:1" s="103" customFormat="1" ht="17.399999999999999">
      <c r="A48" s="113" t="s">
        <v>153</v>
      </c>
    </row>
    <row r="49" spans="1:1" s="103" customFormat="1" ht="17.399999999999999">
      <c r="A49" s="113" t="s">
        <v>154</v>
      </c>
    </row>
    <row r="50" spans="1:1" s="103" customFormat="1" ht="17.399999999999999">
      <c r="A50" s="112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 codeName="Blad21">
    <pageSetUpPr fitToPage="1"/>
  </sheetPr>
  <dimension ref="A1:CN8"/>
  <sheetViews>
    <sheetView workbookViewId="0">
      <pane xSplit="5" ySplit="8" topLeftCell="F9" activePane="bottomRight" state="frozen"/>
      <selection pane="topRight" activeCell="F1" sqref="F1"/>
      <selection pane="bottomLeft" activeCell="A9" sqref="A9"/>
      <selection pane="bottomRight" activeCell="C9" sqref="C9"/>
    </sheetView>
  </sheetViews>
  <sheetFormatPr defaultColWidth="9.109375" defaultRowHeight="13.2"/>
  <cols>
    <col min="1" max="1" width="4.6640625" style="1" customWidth="1"/>
    <col min="2" max="2" width="10.109375" style="1" customWidth="1"/>
    <col min="3" max="4" width="22.6640625" style="1" customWidth="1"/>
    <col min="5" max="5" width="6.77734375" style="96" hidden="1" customWidth="1"/>
    <col min="6" max="6" width="18.6640625" style="1" customWidth="1"/>
    <col min="7" max="7" width="3.6640625" style="62" customWidth="1"/>
    <col min="8" max="8" width="5.33203125" style="80" customWidth="1"/>
    <col min="9" max="9" width="4.109375" style="67" hidden="1" customWidth="1"/>
    <col min="10" max="10" width="3.6640625" style="87" customWidth="1"/>
    <col min="11" max="11" width="5.33203125" style="81" customWidth="1"/>
    <col min="12" max="12" width="4.109375" style="68" hidden="1" customWidth="1"/>
    <col min="13" max="14" width="3" style="62" customWidth="1"/>
    <col min="15" max="15" width="3.6640625" style="63" customWidth="1"/>
    <col min="16" max="16" width="5.33203125" style="82" customWidth="1"/>
    <col min="17" max="17" width="4.109375" style="70" hidden="1" customWidth="1"/>
    <col min="18" max="18" width="3.6640625" style="63" customWidth="1"/>
    <col min="19" max="19" width="5.33203125" style="82" customWidth="1"/>
    <col min="20" max="20" width="4.109375" style="70" hidden="1" customWidth="1"/>
    <col min="21" max="22" width="3" style="63" customWidth="1"/>
    <col min="23" max="23" width="3.6640625" style="62" customWidth="1"/>
    <col min="24" max="24" width="5.33203125" style="81" customWidth="1"/>
    <col min="25" max="25" width="4.109375" style="68" hidden="1" customWidth="1"/>
    <col min="26" max="26" width="3.6640625" style="62" customWidth="1"/>
    <col min="27" max="27" width="5.33203125" style="81" customWidth="1"/>
    <col min="28" max="28" width="4.109375" style="68" hidden="1" customWidth="1"/>
    <col min="29" max="30" width="3" style="62" customWidth="1"/>
    <col min="31" max="31" width="3.6640625" style="63" hidden="1" customWidth="1"/>
    <col min="32" max="32" width="5.33203125" style="82" hidden="1" customWidth="1"/>
    <col min="33" max="33" width="4.109375" style="70" hidden="1" customWidth="1"/>
    <col min="34" max="34" width="3.6640625" style="63" hidden="1" customWidth="1"/>
    <col min="35" max="35" width="5.33203125" style="82" hidden="1" customWidth="1"/>
    <col min="36" max="36" width="4.109375" style="70" hidden="1" customWidth="1"/>
    <col min="37" max="38" width="3" style="63" hidden="1" customWidth="1"/>
    <col min="39" max="39" width="3.6640625" style="62" hidden="1" customWidth="1"/>
    <col min="40" max="40" width="5.33203125" style="81" hidden="1" customWidth="1"/>
    <col min="41" max="41" width="4.109375" style="68" hidden="1" customWidth="1"/>
    <col min="42" max="42" width="3.6640625" style="62" hidden="1" customWidth="1"/>
    <col min="43" max="43" width="5.33203125" style="81" hidden="1" customWidth="1"/>
    <col min="44" max="44" width="4.109375" style="68" hidden="1" customWidth="1"/>
    <col min="45" max="46" width="3" style="62" hidden="1" customWidth="1"/>
    <col min="47" max="47" width="3.6640625" style="63" hidden="1" customWidth="1"/>
    <col min="48" max="48" width="5.33203125" style="82" hidden="1" customWidth="1"/>
    <col min="49" max="49" width="4.109375" style="70" hidden="1" customWidth="1"/>
    <col min="50" max="50" width="3.6640625" style="63" hidden="1" customWidth="1"/>
    <col min="51" max="51" width="5.33203125" style="82" hidden="1" customWidth="1"/>
    <col min="52" max="52" width="4.109375" style="70" hidden="1" customWidth="1"/>
    <col min="53" max="54" width="3" style="63" hidden="1" customWidth="1"/>
    <col min="55" max="55" width="5.6640625" customWidth="1"/>
    <col min="56" max="56" width="5.5546875" bestFit="1" customWidth="1"/>
    <col min="57" max="57" width="6" customWidth="1"/>
    <col min="58" max="58" width="4" style="1" customWidth="1"/>
    <col min="59" max="59" width="4.88671875" style="1" customWidth="1"/>
    <col min="60" max="60" width="5.44140625" style="1" customWidth="1"/>
    <col min="61" max="61" width="17.33203125" style="1" customWidth="1"/>
    <col min="63" max="63" width="4" hidden="1" customWidth="1"/>
    <col min="64" max="64" width="5" hidden="1" customWidth="1"/>
    <col min="65" max="65" width="4" hidden="1" customWidth="1"/>
    <col min="66" max="66" width="6.6640625" hidden="1" customWidth="1"/>
    <col min="67" max="67" width="5.6640625" hidden="1" customWidth="1"/>
    <col min="68" max="68" width="4" hidden="1" customWidth="1"/>
    <col min="69" max="69" width="5" hidden="1" customWidth="1"/>
    <col min="70" max="70" width="4" hidden="1" customWidth="1"/>
    <col min="71" max="71" width="6.6640625" hidden="1" customWidth="1"/>
    <col min="72" max="72" width="5.6640625" hidden="1" customWidth="1"/>
    <col min="73" max="73" width="4" hidden="1" customWidth="1"/>
    <col min="74" max="74" width="5" hidden="1" customWidth="1"/>
    <col min="75" max="75" width="4" hidden="1" customWidth="1"/>
    <col min="76" max="76" width="6.6640625" hidden="1" customWidth="1"/>
    <col min="77" max="77" width="5.6640625" hidden="1" customWidth="1"/>
    <col min="78" max="78" width="4" hidden="1" customWidth="1"/>
    <col min="79" max="79" width="5" hidden="1" customWidth="1"/>
    <col min="80" max="80" width="4" hidden="1" customWidth="1"/>
    <col min="81" max="81" width="6.6640625" hidden="1" customWidth="1"/>
    <col min="82" max="82" width="6.33203125" hidden="1" customWidth="1"/>
    <col min="83" max="83" width="4" hidden="1" customWidth="1"/>
    <col min="84" max="84" width="5" hidden="1" customWidth="1"/>
    <col min="85" max="85" width="4" hidden="1" customWidth="1"/>
    <col min="86" max="86" width="6.6640625" hidden="1" customWidth="1"/>
    <col min="87" max="87" width="5.6640625" hidden="1" customWidth="1"/>
    <col min="88" max="88" width="4" hidden="1" customWidth="1"/>
    <col min="89" max="89" width="5" hidden="1" customWidth="1"/>
    <col min="90" max="90" width="4" hidden="1" customWidth="1"/>
    <col min="91" max="91" width="6.6640625" hidden="1" customWidth="1"/>
    <col min="92" max="92" width="6.33203125" hidden="1" customWidth="1"/>
    <col min="93" max="16384" width="9.109375" style="1"/>
  </cols>
  <sheetData>
    <row r="1" spans="1:92">
      <c r="A1" s="128" t="s">
        <v>7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  <c r="Y1" s="129"/>
      <c r="Z1" s="129"/>
      <c r="AA1" s="129"/>
      <c r="AB1" s="129"/>
      <c r="AC1" s="129"/>
      <c r="AD1" s="129"/>
      <c r="AE1" s="129"/>
      <c r="AF1" s="129"/>
      <c r="AG1" s="129"/>
      <c r="AH1" s="129"/>
      <c r="AI1" s="129"/>
      <c r="AJ1" s="129"/>
      <c r="AK1" s="129"/>
      <c r="AL1" s="129"/>
      <c r="AM1" s="129"/>
      <c r="AN1" s="129"/>
      <c r="AO1" s="129"/>
      <c r="AP1" s="129"/>
      <c r="AQ1" s="129"/>
      <c r="AR1" s="129"/>
      <c r="AS1" s="129"/>
      <c r="AT1" s="129"/>
      <c r="AU1" s="129"/>
      <c r="AV1" s="129"/>
      <c r="AW1" s="129"/>
      <c r="AX1" s="129"/>
      <c r="AY1" s="129"/>
      <c r="AZ1" s="129"/>
      <c r="BA1" s="129"/>
      <c r="BB1" s="129"/>
      <c r="BC1" s="129"/>
      <c r="BD1" s="129"/>
      <c r="BE1" s="129"/>
      <c r="BF1" s="129"/>
      <c r="BG1" s="129"/>
      <c r="BH1" s="129"/>
      <c r="BI1" s="130"/>
    </row>
    <row r="2" spans="1:92" ht="12.75" hidden="1" customHeight="1">
      <c r="A2" s="9"/>
      <c r="B2" s="9"/>
      <c r="C2" s="9"/>
      <c r="D2" s="9"/>
      <c r="E2" s="99"/>
      <c r="F2" s="9"/>
      <c r="G2" s="84"/>
      <c r="H2" s="79"/>
      <c r="I2" s="65"/>
      <c r="J2" s="85"/>
      <c r="N2" s="62">
        <v>1</v>
      </c>
      <c r="O2" s="88"/>
      <c r="V2" s="63">
        <v>2</v>
      </c>
      <c r="W2" s="84"/>
      <c r="AD2" s="62">
        <v>3</v>
      </c>
      <c r="AE2" s="88"/>
      <c r="AL2" s="63">
        <v>4</v>
      </c>
      <c r="AM2" s="84"/>
      <c r="AT2" s="62">
        <v>5</v>
      </c>
      <c r="AU2" s="88"/>
      <c r="BB2" s="63">
        <v>6</v>
      </c>
      <c r="BC2">
        <f>N2+V2+AD2+AL2+AT2+BB2</f>
        <v>21</v>
      </c>
      <c r="BD2" s="24">
        <f>IF($O$4&gt;0,(LARGE(($N2,$V2,$AD2,$AL2,$AT2,$BB2),1)),"0")</f>
        <v>6</v>
      </c>
      <c r="BE2" s="24">
        <f>BC2-BD2</f>
        <v>15</v>
      </c>
      <c r="BF2" s="1" t="str">
        <f>IF($O$4&gt;1,(LARGE(($N2,$V2,$AD2,$AL2,$AT2,$BB2),1))+(LARGE(($N2,$V2,$AD2,$AL2,$AT2,$BB2),2)),"0")</f>
        <v>0</v>
      </c>
      <c r="BK2">
        <f>IF(G2&gt;99,199,G2)</f>
        <v>0</v>
      </c>
      <c r="BL2">
        <f>IF(H2&gt;99,0,H2)</f>
        <v>0</v>
      </c>
      <c r="BM2">
        <f>IF(J2&gt;99,199,J2)</f>
        <v>0</v>
      </c>
      <c r="BN2">
        <f>IF(K2&gt;99,0,K2)</f>
        <v>0</v>
      </c>
      <c r="BO2">
        <f>BK2+BM2</f>
        <v>0</v>
      </c>
      <c r="BP2">
        <f>IF(O2&gt;99,199,O2)</f>
        <v>0</v>
      </c>
      <c r="BQ2">
        <f>IF(P2&gt;99,0,P2)</f>
        <v>0</v>
      </c>
      <c r="BR2">
        <f>IF(R2&gt;99,199,R2)</f>
        <v>0</v>
      </c>
      <c r="BS2">
        <f>IF(S2&gt;99,0,S2)</f>
        <v>0</v>
      </c>
      <c r="BT2">
        <f>BP2+BR2</f>
        <v>0</v>
      </c>
      <c r="BU2">
        <f>IF(W2&gt;99,199,W2)</f>
        <v>0</v>
      </c>
      <c r="BV2">
        <f>IF(X2&gt;99,0,X2)</f>
        <v>0</v>
      </c>
      <c r="BW2">
        <f>IF(Z2&gt;99,199,Z2)</f>
        <v>0</v>
      </c>
      <c r="BX2">
        <f>IF(AA2&gt;99,0,AA2)</f>
        <v>0</v>
      </c>
      <c r="BY2">
        <f>BU2+BW2</f>
        <v>0</v>
      </c>
      <c r="BZ2">
        <f>IF(AE2&gt;99,199,AE2)</f>
        <v>0</v>
      </c>
      <c r="CA2">
        <f>IF(AF2&gt;99,0,AF2)</f>
        <v>0</v>
      </c>
      <c r="CB2">
        <f>IF(AH2&gt;99,199,AH2)</f>
        <v>0</v>
      </c>
      <c r="CC2">
        <f>IF(AI2&gt;99,0,AI2)</f>
        <v>0</v>
      </c>
      <c r="CD2">
        <f>BZ2+CB2</f>
        <v>0</v>
      </c>
      <c r="CE2">
        <f>IF(AM2&gt;99,199,AM2)</f>
        <v>0</v>
      </c>
      <c r="CF2">
        <f>IF(AN2&gt;99,0,AN2)</f>
        <v>0</v>
      </c>
      <c r="CG2">
        <f>IF(AP2&gt;99,199,AP2)</f>
        <v>0</v>
      </c>
      <c r="CH2">
        <f>IF(AQ2&gt;99,0,AQ2)</f>
        <v>0</v>
      </c>
      <c r="CI2">
        <f>CE2+CG2</f>
        <v>0</v>
      </c>
      <c r="CJ2">
        <f>IF(AU2&gt;99,199,AU2)</f>
        <v>0</v>
      </c>
      <c r="CK2">
        <f>IF(AV2&gt;99,0,AV2)</f>
        <v>0</v>
      </c>
      <c r="CL2">
        <f>IF(AX2&gt;99,199,AX2)</f>
        <v>0</v>
      </c>
      <c r="CM2">
        <f>IF(AY2&gt;99,0,AY2)</f>
        <v>0</v>
      </c>
      <c r="CN2">
        <f>CJ2+CL2</f>
        <v>0</v>
      </c>
    </row>
    <row r="3" spans="1:92">
      <c r="A3" s="131" t="s">
        <v>8</v>
      </c>
      <c r="B3" s="132"/>
      <c r="C3" s="133" t="str">
        <f>Instellingen!B3</f>
        <v xml:space="preserve"> oude ijssel</v>
      </c>
      <c r="D3" s="134"/>
      <c r="E3" s="135"/>
      <c r="F3" s="131" t="s">
        <v>27</v>
      </c>
      <c r="G3" s="136"/>
      <c r="H3" s="136"/>
      <c r="I3" s="136"/>
      <c r="J3" s="136"/>
      <c r="K3" s="136"/>
      <c r="L3" s="136"/>
      <c r="M3" s="136"/>
      <c r="N3" s="132"/>
      <c r="O3" s="137"/>
      <c r="P3" s="138"/>
      <c r="Q3" s="138"/>
      <c r="R3" s="138"/>
      <c r="S3" s="138"/>
      <c r="T3" s="138"/>
      <c r="U3" s="138"/>
      <c r="V3" s="139"/>
      <c r="W3" s="140"/>
      <c r="X3" s="141"/>
      <c r="Y3" s="141"/>
      <c r="Z3" s="141"/>
      <c r="AA3" s="141"/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2"/>
      <c r="AM3" s="91"/>
      <c r="AN3" s="91"/>
      <c r="AO3" s="91"/>
      <c r="AP3" s="91"/>
      <c r="AQ3" s="91"/>
      <c r="AR3" s="91"/>
      <c r="AS3" s="91"/>
      <c r="AT3" s="91"/>
      <c r="AU3" s="91"/>
      <c r="AV3" s="91"/>
      <c r="AW3" s="91"/>
      <c r="AX3" s="91"/>
      <c r="AY3" s="91"/>
      <c r="AZ3" s="91"/>
      <c r="BA3" s="91"/>
      <c r="BB3" s="91"/>
      <c r="BC3" s="131" t="s">
        <v>26</v>
      </c>
      <c r="BD3" s="136"/>
      <c r="BE3" s="136"/>
      <c r="BF3" s="132"/>
      <c r="BG3" s="20">
        <f>Instellingen!B6</f>
        <v>3</v>
      </c>
      <c r="BH3" s="149"/>
      <c r="BI3" s="150"/>
    </row>
    <row r="4" spans="1:92">
      <c r="A4" s="131" t="s">
        <v>9</v>
      </c>
      <c r="B4" s="132"/>
      <c r="C4" s="155" t="s">
        <v>131</v>
      </c>
      <c r="D4" s="134"/>
      <c r="E4" s="135"/>
      <c r="F4" s="131" t="s">
        <v>33</v>
      </c>
      <c r="G4" s="136"/>
      <c r="H4" s="136"/>
      <c r="I4" s="136"/>
      <c r="J4" s="136"/>
      <c r="K4" s="136"/>
      <c r="L4" s="136"/>
      <c r="M4" s="136"/>
      <c r="N4" s="132"/>
      <c r="O4" s="133">
        <f>Instellingen!B7</f>
        <v>1</v>
      </c>
      <c r="P4" s="134"/>
      <c r="Q4" s="134"/>
      <c r="R4" s="134"/>
      <c r="S4" s="134"/>
      <c r="T4" s="134"/>
      <c r="U4" s="134"/>
      <c r="V4" s="135"/>
      <c r="W4" s="143"/>
      <c r="X4" s="144"/>
      <c r="Y4" s="144"/>
      <c r="Z4" s="144"/>
      <c r="AA4" s="144"/>
      <c r="AB4" s="144"/>
      <c r="AC4" s="144"/>
      <c r="AD4" s="144"/>
      <c r="AE4" s="144"/>
      <c r="AF4" s="144"/>
      <c r="AG4" s="144"/>
      <c r="AH4" s="144"/>
      <c r="AI4" s="144"/>
      <c r="AJ4" s="144"/>
      <c r="AK4" s="144"/>
      <c r="AL4" s="145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131"/>
      <c r="BD4" s="136"/>
      <c r="BE4" s="136"/>
      <c r="BF4" s="132"/>
      <c r="BG4" s="20"/>
      <c r="BH4" s="151"/>
      <c r="BI4" s="152"/>
    </row>
    <row r="5" spans="1:92">
      <c r="A5" s="131" t="s">
        <v>10</v>
      </c>
      <c r="B5" s="132"/>
      <c r="C5" s="155"/>
      <c r="D5" s="134"/>
      <c r="E5" s="135"/>
      <c r="F5" s="131" t="s">
        <v>11</v>
      </c>
      <c r="G5" s="136"/>
      <c r="H5" s="136"/>
      <c r="I5" s="136"/>
      <c r="J5" s="136"/>
      <c r="K5" s="136"/>
      <c r="L5" s="136"/>
      <c r="M5" s="136"/>
      <c r="N5" s="132"/>
      <c r="O5" s="133">
        <f>Instellingen!B5</f>
        <v>99</v>
      </c>
      <c r="P5" s="134"/>
      <c r="Q5" s="134"/>
      <c r="R5" s="134"/>
      <c r="S5" s="134"/>
      <c r="T5" s="134"/>
      <c r="U5" s="134"/>
      <c r="V5" s="135"/>
      <c r="W5" s="146"/>
      <c r="X5" s="147"/>
      <c r="Y5" s="147"/>
      <c r="Z5" s="147"/>
      <c r="AA5" s="147"/>
      <c r="AB5" s="147"/>
      <c r="AC5" s="147"/>
      <c r="AD5" s="147"/>
      <c r="AE5" s="147"/>
      <c r="AF5" s="147"/>
      <c r="AG5" s="147"/>
      <c r="AH5" s="147"/>
      <c r="AI5" s="147"/>
      <c r="AJ5" s="147"/>
      <c r="AK5" s="147"/>
      <c r="AL5" s="148"/>
      <c r="AM5" s="92"/>
      <c r="AN5" s="92"/>
      <c r="AO5" s="92"/>
      <c r="AP5" s="92"/>
      <c r="AQ5" s="92"/>
      <c r="AR5" s="92"/>
      <c r="AS5" s="92"/>
      <c r="AT5" s="92"/>
      <c r="AU5" s="92"/>
      <c r="AV5" s="92"/>
      <c r="AW5" s="92"/>
      <c r="AX5" s="92"/>
      <c r="AY5" s="92"/>
      <c r="AZ5" s="92"/>
      <c r="BA5" s="92"/>
      <c r="BB5" s="92"/>
      <c r="BC5" s="156" t="s">
        <v>12</v>
      </c>
      <c r="BD5" s="157"/>
      <c r="BE5" s="157"/>
      <c r="BF5" s="158"/>
      <c r="BG5" s="8"/>
      <c r="BH5" s="151"/>
      <c r="BI5" s="152"/>
    </row>
    <row r="6" spans="1:92" ht="12.75" customHeight="1">
      <c r="A6" s="159"/>
      <c r="B6" s="160"/>
      <c r="C6" s="160"/>
      <c r="D6" s="160"/>
      <c r="E6" s="161"/>
      <c r="F6" s="36" t="s">
        <v>13</v>
      </c>
      <c r="G6" s="164" t="str">
        <f>Instellingen!B40</f>
        <v>Westervoort</v>
      </c>
      <c r="H6" s="165"/>
      <c r="I6" s="165"/>
      <c r="J6" s="165"/>
      <c r="K6" s="165"/>
      <c r="L6" s="165"/>
      <c r="M6" s="165"/>
      <c r="N6" s="166"/>
      <c r="O6" s="167" t="str">
        <f>Instellingen!B41</f>
        <v>Lathum</v>
      </c>
      <c r="P6" s="168"/>
      <c r="Q6" s="168"/>
      <c r="R6" s="168"/>
      <c r="S6" s="168"/>
      <c r="T6" s="168"/>
      <c r="U6" s="168"/>
      <c r="V6" s="169"/>
      <c r="W6" s="164" t="str">
        <f>Instellingen!B42</f>
        <v>Lathum</v>
      </c>
      <c r="X6" s="165"/>
      <c r="Y6" s="165"/>
      <c r="Z6" s="165"/>
      <c r="AA6" s="165"/>
      <c r="AB6" s="165"/>
      <c r="AC6" s="165"/>
      <c r="AD6" s="166"/>
      <c r="AE6" s="167" t="str">
        <f>Instellingen!B43</f>
        <v xml:space="preserve"> </v>
      </c>
      <c r="AF6" s="168"/>
      <c r="AG6" s="168"/>
      <c r="AH6" s="168"/>
      <c r="AI6" s="168"/>
      <c r="AJ6" s="168"/>
      <c r="AK6" s="168"/>
      <c r="AL6" s="169"/>
      <c r="AM6" s="164" t="str">
        <f>Instellingen!B44</f>
        <v xml:space="preserve"> </v>
      </c>
      <c r="AN6" s="165"/>
      <c r="AO6" s="165"/>
      <c r="AP6" s="165"/>
      <c r="AQ6" s="165"/>
      <c r="AR6" s="165"/>
      <c r="AS6" s="165"/>
      <c r="AT6" s="166"/>
      <c r="AU6" s="167" t="str">
        <f>Instellingen!B45</f>
        <v xml:space="preserve"> </v>
      </c>
      <c r="AV6" s="168"/>
      <c r="AW6" s="168"/>
      <c r="AX6" s="168"/>
      <c r="AY6" s="168"/>
      <c r="AZ6" s="168"/>
      <c r="BA6" s="168"/>
      <c r="BB6" s="169"/>
      <c r="BC6" s="170" t="s">
        <v>32</v>
      </c>
      <c r="BD6" s="171"/>
      <c r="BE6" s="132"/>
      <c r="BF6" s="34"/>
      <c r="BG6" s="20"/>
      <c r="BH6" s="151"/>
      <c r="BI6" s="152"/>
    </row>
    <row r="7" spans="1:92" ht="12.75" customHeight="1">
      <c r="A7" s="162"/>
      <c r="B7" s="162"/>
      <c r="C7" s="162"/>
      <c r="D7" s="162"/>
      <c r="E7" s="163"/>
      <c r="F7" s="36" t="s">
        <v>14</v>
      </c>
      <c r="G7" s="172" t="str">
        <f>Instellingen!C40</f>
        <v>02/05/2026</v>
      </c>
      <c r="H7" s="173"/>
      <c r="I7" s="173"/>
      <c r="J7" s="173"/>
      <c r="K7" s="173"/>
      <c r="L7" s="173"/>
      <c r="M7" s="173"/>
      <c r="N7" s="174"/>
      <c r="O7" s="175" t="str">
        <f>Instellingen!C41</f>
        <v>09/05/2026</v>
      </c>
      <c r="P7" s="176"/>
      <c r="Q7" s="176"/>
      <c r="R7" s="176"/>
      <c r="S7" s="176"/>
      <c r="T7" s="176"/>
      <c r="U7" s="176"/>
      <c r="V7" s="177"/>
      <c r="W7" s="172" t="str">
        <f>Instellingen!C42</f>
        <v>06/06/2026</v>
      </c>
      <c r="X7" s="173"/>
      <c r="Y7" s="173"/>
      <c r="Z7" s="173"/>
      <c r="AA7" s="173"/>
      <c r="AB7" s="173"/>
      <c r="AC7" s="173"/>
      <c r="AD7" s="174"/>
      <c r="AE7" s="175" t="str">
        <f>Instellingen!C43</f>
        <v xml:space="preserve"> </v>
      </c>
      <c r="AF7" s="176"/>
      <c r="AG7" s="176"/>
      <c r="AH7" s="176"/>
      <c r="AI7" s="176"/>
      <c r="AJ7" s="176"/>
      <c r="AK7" s="176"/>
      <c r="AL7" s="177"/>
      <c r="AM7" s="172" t="str">
        <f>Instellingen!C44</f>
        <v xml:space="preserve"> </v>
      </c>
      <c r="AN7" s="183"/>
      <c r="AO7" s="183"/>
      <c r="AP7" s="183"/>
      <c r="AQ7" s="183"/>
      <c r="AR7" s="183"/>
      <c r="AS7" s="183"/>
      <c r="AT7" s="184"/>
      <c r="AU7" s="175" t="str">
        <f>Instellingen!C45</f>
        <v xml:space="preserve"> </v>
      </c>
      <c r="AV7" s="185"/>
      <c r="AW7" s="185"/>
      <c r="AX7" s="185"/>
      <c r="AY7" s="185"/>
      <c r="AZ7" s="185"/>
      <c r="BA7" s="185"/>
      <c r="BB7" s="186"/>
      <c r="BC7" s="37" t="s">
        <v>34</v>
      </c>
      <c r="BD7" s="10" t="s">
        <v>35</v>
      </c>
      <c r="BE7" s="5" t="s">
        <v>36</v>
      </c>
      <c r="BF7" s="3"/>
      <c r="BG7" s="3"/>
      <c r="BH7" s="153"/>
      <c r="BI7" s="154"/>
    </row>
    <row r="8" spans="1:92" ht="25.5" customHeight="1">
      <c r="A8" s="2" t="s">
        <v>18</v>
      </c>
      <c r="B8" s="2" t="s">
        <v>6</v>
      </c>
      <c r="C8" s="2" t="s">
        <v>0</v>
      </c>
      <c r="D8" s="2" t="s">
        <v>1</v>
      </c>
      <c r="E8" s="97" t="s">
        <v>70</v>
      </c>
      <c r="F8" s="36" t="s">
        <v>3</v>
      </c>
      <c r="G8" s="7" t="s">
        <v>73</v>
      </c>
      <c r="H8" s="90" t="s">
        <v>98</v>
      </c>
      <c r="I8" s="66" t="s">
        <v>75</v>
      </c>
      <c r="J8" s="86" t="s">
        <v>76</v>
      </c>
      <c r="K8" s="83" t="s">
        <v>99</v>
      </c>
      <c r="L8" s="69" t="s">
        <v>78</v>
      </c>
      <c r="M8" s="2" t="s">
        <v>4</v>
      </c>
      <c r="N8" s="2" t="s">
        <v>15</v>
      </c>
      <c r="O8" s="89" t="s">
        <v>73</v>
      </c>
      <c r="P8" s="83" t="s">
        <v>98</v>
      </c>
      <c r="Q8" s="78" t="s">
        <v>75</v>
      </c>
      <c r="R8" s="71" t="s">
        <v>76</v>
      </c>
      <c r="S8" s="83" t="s">
        <v>99</v>
      </c>
      <c r="T8" s="78" t="s">
        <v>78</v>
      </c>
      <c r="U8" s="2" t="s">
        <v>4</v>
      </c>
      <c r="V8" s="2" t="s">
        <v>15</v>
      </c>
      <c r="W8" s="89" t="s">
        <v>73</v>
      </c>
      <c r="X8" s="83" t="s">
        <v>98</v>
      </c>
      <c r="Y8" s="78" t="s">
        <v>75</v>
      </c>
      <c r="Z8" s="71" t="s">
        <v>76</v>
      </c>
      <c r="AA8" s="83" t="s">
        <v>99</v>
      </c>
      <c r="AB8" s="78" t="s">
        <v>78</v>
      </c>
      <c r="AC8" s="2" t="s">
        <v>4</v>
      </c>
      <c r="AD8" s="2" t="s">
        <v>15</v>
      </c>
      <c r="AE8" s="89" t="s">
        <v>73</v>
      </c>
      <c r="AF8" s="83" t="s">
        <v>98</v>
      </c>
      <c r="AG8" s="78" t="s">
        <v>75</v>
      </c>
      <c r="AH8" s="71" t="s">
        <v>76</v>
      </c>
      <c r="AI8" s="83" t="s">
        <v>99</v>
      </c>
      <c r="AJ8" s="78" t="s">
        <v>78</v>
      </c>
      <c r="AK8" s="2" t="s">
        <v>4</v>
      </c>
      <c r="AL8" s="2" t="s">
        <v>15</v>
      </c>
      <c r="AM8" s="89" t="s">
        <v>73</v>
      </c>
      <c r="AN8" s="83" t="s">
        <v>98</v>
      </c>
      <c r="AO8" s="78" t="s">
        <v>75</v>
      </c>
      <c r="AP8" s="71" t="s">
        <v>76</v>
      </c>
      <c r="AQ8" s="83" t="s">
        <v>99</v>
      </c>
      <c r="AR8" s="78" t="s">
        <v>78</v>
      </c>
      <c r="AS8" s="2" t="s">
        <v>4</v>
      </c>
      <c r="AT8" s="2" t="s">
        <v>15</v>
      </c>
      <c r="AU8" s="89" t="s">
        <v>73</v>
      </c>
      <c r="AV8" s="83" t="s">
        <v>98</v>
      </c>
      <c r="AW8" s="78" t="s">
        <v>75</v>
      </c>
      <c r="AX8" s="71" t="s">
        <v>76</v>
      </c>
      <c r="AY8" s="83" t="s">
        <v>99</v>
      </c>
      <c r="AZ8" s="78" t="s">
        <v>78</v>
      </c>
      <c r="BA8" s="2" t="s">
        <v>4</v>
      </c>
      <c r="BB8" s="2" t="s">
        <v>15</v>
      </c>
      <c r="BC8" s="38" t="s">
        <v>22</v>
      </c>
      <c r="BD8" s="23" t="s">
        <v>22</v>
      </c>
      <c r="BE8" s="64" t="s">
        <v>22</v>
      </c>
      <c r="BF8" s="22" t="s">
        <v>16</v>
      </c>
      <c r="BG8" s="22" t="s">
        <v>17</v>
      </c>
      <c r="BH8" s="7" t="s">
        <v>68</v>
      </c>
      <c r="BI8" s="2" t="s">
        <v>5</v>
      </c>
      <c r="BK8" s="72" t="s">
        <v>86</v>
      </c>
      <c r="BL8" s="72" t="s">
        <v>79</v>
      </c>
      <c r="BM8" s="72" t="s">
        <v>87</v>
      </c>
      <c r="BN8" s="72" t="s">
        <v>80</v>
      </c>
      <c r="BO8" s="72" t="s">
        <v>97</v>
      </c>
      <c r="BP8" s="72" t="s">
        <v>88</v>
      </c>
      <c r="BQ8" s="72" t="s">
        <v>81</v>
      </c>
      <c r="BR8" s="72" t="s">
        <v>89</v>
      </c>
      <c r="BS8" s="72" t="s">
        <v>101</v>
      </c>
      <c r="BT8" s="73" t="s">
        <v>96</v>
      </c>
      <c r="BU8" s="72" t="s">
        <v>90</v>
      </c>
      <c r="BV8" s="72" t="s">
        <v>82</v>
      </c>
      <c r="BW8" s="72" t="s">
        <v>91</v>
      </c>
      <c r="BX8" s="72" t="s">
        <v>83</v>
      </c>
      <c r="BY8" s="73" t="s">
        <v>95</v>
      </c>
      <c r="BZ8" s="72" t="s">
        <v>92</v>
      </c>
      <c r="CA8" s="72" t="s">
        <v>84</v>
      </c>
      <c r="CB8" s="72" t="s">
        <v>93</v>
      </c>
      <c r="CC8" s="73" t="s">
        <v>85</v>
      </c>
      <c r="CD8" s="73" t="s">
        <v>94</v>
      </c>
      <c r="CE8" s="72" t="s">
        <v>106</v>
      </c>
      <c r="CF8" s="72" t="s">
        <v>107</v>
      </c>
      <c r="CG8" s="72" t="s">
        <v>108</v>
      </c>
      <c r="CH8" s="72" t="s">
        <v>109</v>
      </c>
      <c r="CI8" s="73" t="s">
        <v>116</v>
      </c>
      <c r="CJ8" s="72" t="s">
        <v>111</v>
      </c>
      <c r="CK8" s="72" t="s">
        <v>112</v>
      </c>
      <c r="CL8" s="72" t="s">
        <v>113</v>
      </c>
      <c r="CM8" s="73" t="s">
        <v>114</v>
      </c>
      <c r="CN8" s="73" t="s">
        <v>115</v>
      </c>
    </row>
  </sheetData>
  <sheetProtection sheet="1" objects="1" scenarios="1"/>
  <mergeCells count="32">
    <mergeCell ref="A1:BI1"/>
    <mergeCell ref="A3:B3"/>
    <mergeCell ref="C3:E3"/>
    <mergeCell ref="F3:N3"/>
    <mergeCell ref="O3:V3"/>
    <mergeCell ref="W3:AL5"/>
    <mergeCell ref="BC3:BF3"/>
    <mergeCell ref="BH3:BI7"/>
    <mergeCell ref="A4:B4"/>
    <mergeCell ref="C4:E4"/>
    <mergeCell ref="F4:N4"/>
    <mergeCell ref="O4:V4"/>
    <mergeCell ref="BC4:BF4"/>
    <mergeCell ref="A5:B5"/>
    <mergeCell ref="C5:E5"/>
    <mergeCell ref="F5:N5"/>
    <mergeCell ref="O5:V5"/>
    <mergeCell ref="BC5:BF5"/>
    <mergeCell ref="A6:E7"/>
    <mergeCell ref="G6:N6"/>
    <mergeCell ref="O6:V6"/>
    <mergeCell ref="W6:AD6"/>
    <mergeCell ref="AE6:AL6"/>
    <mergeCell ref="AU6:BB6"/>
    <mergeCell ref="BC6:BE6"/>
    <mergeCell ref="G7:N7"/>
    <mergeCell ref="O7:V7"/>
    <mergeCell ref="W7:AD7"/>
    <mergeCell ref="AE7:AL7"/>
    <mergeCell ref="AM7:AT7"/>
    <mergeCell ref="AU7:BB7"/>
    <mergeCell ref="AM6:AT6"/>
  </mergeCells>
  <dataValidations count="8">
    <dataValidation type="whole" allowBlank="1" showInputMessage="1" showErrorMessage="1" sqref="BG3">
      <formula1>1</formula1>
      <formula2>4</formula2>
    </dataValidation>
    <dataValidation type="whole" allowBlank="1" showInputMessage="1" showErrorMessage="1" sqref="BG4">
      <formula1>1</formula1>
      <formula2>2</formula2>
    </dataValidation>
    <dataValidation type="whole" operator="lessThan" allowBlank="1" showInputMessage="1" showErrorMessage="1" sqref="BG5">
      <formula1>9</formula1>
    </dataValidation>
    <dataValidation type="whole" operator="lessThan" allowBlank="1" showInputMessage="1" showErrorMessage="1" sqref="BG6">
      <formula1>340</formula1>
    </dataValidation>
    <dataValidation type="list" allowBlank="1" showInputMessage="1" showErrorMessage="1" sqref="BH1:BH2 BH9:BH65536">
      <formula1>"ja,nee"</formula1>
    </dataValidation>
    <dataValidation type="decimal" allowBlank="1" showInputMessage="1" showErrorMessage="1" sqref="H1:H2 K1:K2 P1:P2 S1:S2 X1:X2 AA1:AA2 AI1:AI2 AF1:AF2 AN1:AN2 AQ1:AQ2 AY1:AY2 AV1:AV2 AV9:AV65536 AY9:AY65536 AN9:AN65536 AQ9:AQ65536 AF9:AF65536 K9:K65536 S9:S65536 P9:P65536 X9:X65536 AA9:AA65536 H9:H65536 AI9:AI65536">
      <formula1>0</formula1>
      <formula2>100</formula2>
    </dataValidation>
    <dataValidation type="decimal" allowBlank="1" showInputMessage="1" showErrorMessage="1" sqref="L1:L2 I1:I2 T1:T2 Q1:Q2 AG1:AG2 AB1:AB2 Y1:Y2 AJ1:AJ2 AR1:AR2 AO1:AO2 AW1:AW2 AZ1:AZ2 AZ9:AZ65536 AW9:AW65536 AR9:AR65536 AO9:AO65536 AJ9:AJ65536 Q9:Q65536 AG9:AG65536 AB9:AB65536 I9:I65536 T9:T65536 Y9:Y65536 L9:L65536">
      <formula1>0</formula1>
      <formula2>10</formula2>
    </dataValidation>
    <dataValidation operator="lessThan" allowBlank="1" showInputMessage="1" showErrorMessage="1" sqref="O1:O2 AE1:AE2 AU1:AU2 AU9:AU65536 AE9:AE65536 O9:O65536"/>
  </dataValidations>
  <printOptions headings="1" gridLines="1"/>
  <pageMargins left="0.19685039370078741" right="0" top="0.98425196850393704" bottom="0.98425196850393704" header="0.51181102362204722" footer="0.51181102362204722"/>
  <pageSetup paperSize="9" scale="87" fitToWidth="3" fitToHeight="10" orientation="landscape" r:id="rId1"/>
  <headerFooter alignWithMargins="0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>
  <sheetPr codeName="Blad7"/>
  <dimension ref="A1:K24"/>
  <sheetViews>
    <sheetView tabSelected="1" topLeftCell="A4" workbookViewId="0">
      <selection activeCell="K25" sqref="K25"/>
    </sheetView>
  </sheetViews>
  <sheetFormatPr defaultRowHeight="13.2"/>
  <cols>
    <col min="1" max="1" width="6.88671875" style="1" bestFit="1" customWidth="1"/>
    <col min="2" max="2" width="10" style="1" customWidth="1"/>
    <col min="3" max="3" width="28.109375" style="1" customWidth="1"/>
    <col min="4" max="4" width="26.6640625" style="1" customWidth="1"/>
    <col min="5" max="5" width="7.88671875" style="1" bestFit="1" customWidth="1"/>
    <col min="6" max="6" width="4.109375" style="1" bestFit="1" customWidth="1"/>
    <col min="7" max="7" width="23.33203125" style="1" customWidth="1"/>
    <col min="8" max="8" width="8.6640625" style="1" customWidth="1"/>
    <col min="9" max="9" width="7.88671875" style="16" customWidth="1"/>
    <col min="10" max="10" width="7.5546875" style="1" customWidth="1"/>
    <col min="11" max="11" width="13.44140625" style="1" customWidth="1"/>
  </cols>
  <sheetData>
    <row r="1" spans="1:11">
      <c r="A1" s="128" t="s">
        <v>28</v>
      </c>
      <c r="B1" s="129"/>
      <c r="C1" s="129"/>
      <c r="D1" s="129"/>
      <c r="E1" s="129"/>
      <c r="F1" s="129"/>
      <c r="G1" s="130"/>
      <c r="H1" s="131"/>
      <c r="I1" s="132"/>
      <c r="J1" s="17"/>
      <c r="K1" s="17"/>
    </row>
    <row r="2" spans="1:11" hidden="1">
      <c r="A2"/>
      <c r="B2"/>
      <c r="C2"/>
      <c r="D2"/>
      <c r="E2"/>
      <c r="F2"/>
      <c r="I2" s="14"/>
      <c r="J2"/>
      <c r="K2"/>
    </row>
    <row r="3" spans="1:11" ht="25.5" customHeight="1">
      <c r="A3" s="6" t="s">
        <v>8</v>
      </c>
      <c r="B3" s="188" t="s">
        <v>166</v>
      </c>
      <c r="C3" s="189"/>
      <c r="D3" s="18"/>
      <c r="E3" s="190"/>
      <c r="F3" s="190"/>
      <c r="G3" s="11"/>
      <c r="H3" s="191" t="s">
        <v>31</v>
      </c>
      <c r="I3" s="192"/>
      <c r="J3" s="19">
        <v>1</v>
      </c>
      <c r="K3" s="13"/>
    </row>
    <row r="4" spans="1:11" ht="26.4">
      <c r="A4" s="2" t="s">
        <v>20</v>
      </c>
      <c r="B4" s="2" t="s">
        <v>6</v>
      </c>
      <c r="C4" s="2" t="s">
        <v>0</v>
      </c>
      <c r="D4" s="2" t="s">
        <v>1</v>
      </c>
      <c r="E4" s="2" t="s">
        <v>21</v>
      </c>
      <c r="F4" s="2" t="s">
        <v>23</v>
      </c>
      <c r="G4" s="2" t="s">
        <v>24</v>
      </c>
      <c r="H4" s="12" t="s">
        <v>29</v>
      </c>
      <c r="I4" s="15"/>
      <c r="J4" s="7" t="s">
        <v>30</v>
      </c>
      <c r="K4" s="2" t="s">
        <v>25</v>
      </c>
    </row>
    <row r="5" spans="1:11">
      <c r="A5" s="4"/>
      <c r="B5" s="4"/>
      <c r="C5" s="4"/>
      <c r="D5" s="4"/>
      <c r="E5" s="4"/>
      <c r="F5" s="4"/>
    </row>
    <row r="7" spans="1:11">
      <c r="C7" s="116" t="s">
        <v>430</v>
      </c>
    </row>
    <row r="8" spans="1:11">
      <c r="A8" s="1">
        <v>1</v>
      </c>
      <c r="B8" s="1" t="s">
        <v>190</v>
      </c>
      <c r="C8" s="1" t="s">
        <v>341</v>
      </c>
      <c r="D8" s="1" t="s">
        <v>191</v>
      </c>
      <c r="E8" s="1">
        <v>1</v>
      </c>
      <c r="F8" s="1">
        <v>0.8</v>
      </c>
      <c r="G8" s="1" t="s">
        <v>192</v>
      </c>
      <c r="H8" s="1">
        <v>3</v>
      </c>
      <c r="J8" s="1">
        <v>9</v>
      </c>
    </row>
    <row r="9" spans="1:11">
      <c r="A9" s="1">
        <v>1</v>
      </c>
      <c r="B9" s="1" t="s">
        <v>345</v>
      </c>
      <c r="C9" s="1" t="s">
        <v>346</v>
      </c>
      <c r="D9" s="1" t="s">
        <v>347</v>
      </c>
      <c r="E9" s="1">
        <v>1</v>
      </c>
      <c r="F9" s="1">
        <v>0.9</v>
      </c>
      <c r="G9" s="1" t="s">
        <v>189</v>
      </c>
      <c r="H9" s="1">
        <v>4</v>
      </c>
      <c r="J9" s="1">
        <v>103</v>
      </c>
    </row>
    <row r="10" spans="1:11">
      <c r="A10" s="1">
        <v>1</v>
      </c>
      <c r="B10" s="1" t="s">
        <v>243</v>
      </c>
      <c r="C10" s="1" t="s">
        <v>244</v>
      </c>
      <c r="D10" s="1" t="s">
        <v>245</v>
      </c>
      <c r="E10" s="1">
        <v>1</v>
      </c>
      <c r="F10" s="1">
        <v>1</v>
      </c>
      <c r="G10" s="1" t="s">
        <v>189</v>
      </c>
      <c r="H10" s="1">
        <v>3</v>
      </c>
      <c r="J10" s="1">
        <v>102</v>
      </c>
    </row>
    <row r="12" spans="1:11">
      <c r="C12" s="1" t="s">
        <v>425</v>
      </c>
    </row>
    <row r="13" spans="1:11">
      <c r="A13" s="1">
        <v>1</v>
      </c>
      <c r="B13" s="1" t="s">
        <v>379</v>
      </c>
      <c r="C13" s="116" t="s">
        <v>439</v>
      </c>
      <c r="D13" s="116" t="s">
        <v>440</v>
      </c>
      <c r="E13" s="1">
        <v>1.1000000000000001</v>
      </c>
      <c r="F13" s="1">
        <v>1.1000000000000001</v>
      </c>
      <c r="G13" s="116" t="s">
        <v>441</v>
      </c>
      <c r="H13" s="1">
        <v>5</v>
      </c>
      <c r="J13" s="1">
        <v>12</v>
      </c>
    </row>
    <row r="15" spans="1:11">
      <c r="C15" s="1" t="s">
        <v>426</v>
      </c>
    </row>
    <row r="16" spans="1:11">
      <c r="A16" s="1">
        <v>1</v>
      </c>
      <c r="B16" s="1" t="s">
        <v>285</v>
      </c>
      <c r="C16" s="1" t="s">
        <v>286</v>
      </c>
      <c r="D16" s="1" t="s">
        <v>287</v>
      </c>
      <c r="E16" s="1">
        <v>1.2</v>
      </c>
      <c r="F16" s="1">
        <v>1.2</v>
      </c>
      <c r="G16" s="1" t="s">
        <v>183</v>
      </c>
      <c r="H16" s="1">
        <v>2</v>
      </c>
      <c r="J16" s="1">
        <v>10</v>
      </c>
    </row>
    <row r="18" spans="3:3">
      <c r="C18" s="1" t="s">
        <v>427</v>
      </c>
    </row>
    <row r="21" spans="3:3">
      <c r="C21" s="1" t="s">
        <v>428</v>
      </c>
    </row>
    <row r="24" spans="3:3">
      <c r="C24" s="1" t="s">
        <v>429</v>
      </c>
    </row>
  </sheetData>
  <sheetProtection sheet="1" objects="1" scenarios="1"/>
  <mergeCells count="5">
    <mergeCell ref="B3:C3"/>
    <mergeCell ref="E3:F3"/>
    <mergeCell ref="H3:I3"/>
    <mergeCell ref="A1:G1"/>
    <mergeCell ref="H1:I1"/>
  </mergeCells>
  <phoneticPr fontId="0" type="noConversion"/>
  <dataValidations count="1">
    <dataValidation type="whole" operator="lessThan" allowBlank="1" showInputMessage="1" showErrorMessage="1" sqref="J3">
      <formula1>99</formula1>
    </dataValidation>
  </dataValidations>
  <printOptions gridLines="1"/>
  <pageMargins left="0.19685039370078741" right="0.19685039370078741" top="0.98425196850393704" bottom="0.98425196850393704" header="0.51181102362204722" footer="0.51181102362204722"/>
  <pageSetup paperSize="9" scale="95" orientation="landscape" r:id="rId1"/>
  <headerFooter alignWithMargins="0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>
  <sheetPr codeName="Blad16"/>
  <dimension ref="A1:N13"/>
  <sheetViews>
    <sheetView workbookViewId="0">
      <pane ySplit="8" topLeftCell="A9" activePane="bottomLeft" state="frozen"/>
      <selection activeCell="C4" sqref="C4:E4"/>
      <selection pane="bottomLeft" activeCell="A12" sqref="A12:XFD12"/>
    </sheetView>
  </sheetViews>
  <sheetFormatPr defaultRowHeight="13.2"/>
  <cols>
    <col min="1" max="1" width="5.77734375" style="1" customWidth="1"/>
    <col min="2" max="2" width="10.77734375" style="1" customWidth="1"/>
    <col min="3" max="3" width="27.77734375" style="1" customWidth="1"/>
    <col min="4" max="4" width="19.77734375" style="1" customWidth="1"/>
    <col min="5" max="5" width="6.77734375" style="1" customWidth="1"/>
    <col min="6" max="6" width="4.77734375" style="1" customWidth="1"/>
    <col min="7" max="8" width="19.77734375" style="1" customWidth="1"/>
    <col min="9" max="9" width="4.77734375" style="1" hidden="1" customWidth="1"/>
    <col min="10" max="10" width="4.77734375" style="58" hidden="1" customWidth="1"/>
    <col min="11" max="13" width="4.77734375" style="1" hidden="1" customWidth="1"/>
    <col min="14" max="14" width="5" style="1" customWidth="1"/>
    <col min="15" max="15" width="4.5546875" customWidth="1"/>
    <col min="16" max="16" width="6" customWidth="1"/>
    <col min="17" max="17" width="5.5546875" customWidth="1"/>
    <col min="18" max="18" width="6" customWidth="1"/>
  </cols>
  <sheetData>
    <row r="1" spans="1:14">
      <c r="A1" s="128" t="s">
        <v>58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32"/>
      <c r="N1" s="35"/>
    </row>
    <row r="2" spans="1:14" ht="12.75" hidden="1" customHeight="1">
      <c r="A2" s="39"/>
      <c r="B2" s="40"/>
      <c r="C2" s="40">
        <v>9</v>
      </c>
      <c r="D2" s="9">
        <f>FLOOR((C2+3)/4,1)</f>
        <v>3</v>
      </c>
      <c r="E2" s="40"/>
      <c r="F2" s="40"/>
      <c r="G2" s="40"/>
      <c r="H2" s="40">
        <v>192</v>
      </c>
      <c r="I2" s="1">
        <v>190</v>
      </c>
      <c r="J2" s="58">
        <f>H2+I2</f>
        <v>382</v>
      </c>
      <c r="N2" s="41"/>
    </row>
    <row r="3" spans="1:14">
      <c r="A3" s="33" t="s">
        <v>8</v>
      </c>
      <c r="B3" s="34"/>
      <c r="C3" s="133" t="str">
        <f>Instellingen!B3</f>
        <v xml:space="preserve"> oude ijssel</v>
      </c>
      <c r="D3" s="135"/>
      <c r="E3" s="131" t="s">
        <v>59</v>
      </c>
      <c r="F3" s="136"/>
      <c r="G3" s="132"/>
      <c r="H3" s="137">
        <v>3</v>
      </c>
      <c r="I3" s="138"/>
      <c r="J3" s="138"/>
      <c r="K3" s="138"/>
      <c r="L3" s="138"/>
      <c r="M3" s="138"/>
      <c r="N3" s="139"/>
    </row>
    <row r="4" spans="1:14" hidden="1">
      <c r="A4" s="42"/>
      <c r="B4" s="43"/>
      <c r="C4" s="44"/>
      <c r="D4" s="45"/>
      <c r="E4" s="45"/>
      <c r="F4" s="46"/>
      <c r="G4" s="47"/>
      <c r="H4" s="48"/>
      <c r="I4" s="48"/>
      <c r="J4" s="59"/>
      <c r="K4" s="48"/>
      <c r="L4" s="48"/>
      <c r="M4" s="49"/>
      <c r="N4" s="50"/>
    </row>
    <row r="5" spans="1:14" hidden="1">
      <c r="A5" s="51"/>
      <c r="B5" s="52"/>
      <c r="C5" s="53"/>
      <c r="D5" s="54"/>
      <c r="E5" s="54"/>
      <c r="F5" s="55"/>
      <c r="G5" s="51"/>
      <c r="H5" s="56"/>
      <c r="I5" s="56"/>
      <c r="J5" s="60"/>
      <c r="K5" s="56"/>
      <c r="L5" s="56"/>
      <c r="M5" s="49"/>
      <c r="N5" s="50"/>
    </row>
    <row r="6" spans="1:14" ht="12.75" customHeight="1">
      <c r="A6" s="193" t="s">
        <v>413</v>
      </c>
      <c r="B6" s="194"/>
      <c r="C6" s="194"/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195"/>
    </row>
    <row r="7" spans="1:14" ht="12.75" customHeight="1">
      <c r="A7" s="196"/>
      <c r="B7" s="197"/>
      <c r="C7" s="197"/>
      <c r="D7" s="197"/>
      <c r="E7" s="197"/>
      <c r="F7" s="197"/>
      <c r="G7" s="197"/>
      <c r="H7" s="197"/>
      <c r="I7" s="197"/>
      <c r="J7" s="197"/>
      <c r="K7" s="197"/>
      <c r="L7" s="197"/>
      <c r="M7" s="197"/>
      <c r="N7" s="198"/>
    </row>
    <row r="8" spans="1:14" ht="25.5" customHeight="1">
      <c r="A8" s="2" t="s">
        <v>18</v>
      </c>
      <c r="B8" s="2" t="s">
        <v>6</v>
      </c>
      <c r="C8" s="2" t="s">
        <v>0</v>
      </c>
      <c r="D8" s="2" t="s">
        <v>1</v>
      </c>
      <c r="E8" s="2" t="s">
        <v>60</v>
      </c>
      <c r="F8" s="2" t="s">
        <v>2</v>
      </c>
      <c r="G8" s="2" t="s">
        <v>3</v>
      </c>
      <c r="H8" s="7" t="s">
        <v>61</v>
      </c>
      <c r="I8" s="7" t="s">
        <v>62</v>
      </c>
      <c r="J8" s="21" t="s">
        <v>63</v>
      </c>
      <c r="K8" s="7"/>
      <c r="L8" s="7"/>
      <c r="M8" s="2"/>
      <c r="N8" s="57" t="s">
        <v>5</v>
      </c>
    </row>
    <row r="10" spans="1:14">
      <c r="B10" s="1" t="s">
        <v>367</v>
      </c>
      <c r="C10" s="1" t="s">
        <v>368</v>
      </c>
      <c r="D10" s="1" t="s">
        <v>304</v>
      </c>
      <c r="E10" s="1">
        <v>1</v>
      </c>
      <c r="F10" s="1">
        <v>1</v>
      </c>
      <c r="G10" s="1" t="s">
        <v>186</v>
      </c>
      <c r="H10" s="1" t="s">
        <v>415</v>
      </c>
    </row>
    <row r="11" spans="1:14">
      <c r="B11" s="1" t="s">
        <v>302</v>
      </c>
      <c r="C11" s="1" t="s">
        <v>303</v>
      </c>
      <c r="D11" s="1" t="s">
        <v>304</v>
      </c>
      <c r="E11" s="1">
        <v>1.2</v>
      </c>
      <c r="F11" s="1">
        <v>1.2</v>
      </c>
      <c r="G11" s="1" t="s">
        <v>189</v>
      </c>
      <c r="H11" s="1" t="s">
        <v>416</v>
      </c>
    </row>
    <row r="12" spans="1:14">
      <c r="B12" s="1" t="s">
        <v>180</v>
      </c>
      <c r="C12" s="1" t="s">
        <v>181</v>
      </c>
      <c r="D12" s="1" t="s">
        <v>182</v>
      </c>
      <c r="E12" s="1">
        <v>1</v>
      </c>
      <c r="F12" s="1">
        <v>0.8</v>
      </c>
      <c r="G12" s="1" t="s">
        <v>183</v>
      </c>
      <c r="H12" s="1" t="s">
        <v>414</v>
      </c>
    </row>
    <row r="13" spans="1:14">
      <c r="B13" s="1" t="s">
        <v>180</v>
      </c>
      <c r="C13" s="1" t="s">
        <v>181</v>
      </c>
      <c r="D13" s="1" t="s">
        <v>418</v>
      </c>
      <c r="E13" s="1">
        <v>1</v>
      </c>
      <c r="F13" s="1">
        <v>1</v>
      </c>
      <c r="G13" s="1" t="s">
        <v>183</v>
      </c>
      <c r="H13" s="1" t="s">
        <v>419</v>
      </c>
    </row>
  </sheetData>
  <sortState ref="A10:N89">
    <sortCondition ref="D10"/>
    <sortCondition ref="C10"/>
    <sortCondition ref="B10"/>
  </sortState>
  <mergeCells count="5">
    <mergeCell ref="A6:N7"/>
    <mergeCell ref="A1:L1"/>
    <mergeCell ref="C3:D3"/>
    <mergeCell ref="E3:G3"/>
    <mergeCell ref="H3:N3"/>
  </mergeCells>
  <phoneticPr fontId="0" type="noConversion"/>
  <dataValidations count="3">
    <dataValidation operator="lessThan" allowBlank="1" showInputMessage="1" showErrorMessage="1" error="De waarde is maximaal 500" sqref="H8"/>
    <dataValidation type="whole" allowBlank="1" showInputMessage="1" showErrorMessage="1" error="Het minimum is 1 en het maximum is 6" prompt="Hier wordt bedoeld van welke wedstrijd of proef de winnaars moeten worden opgebouwd voor onder andere de prijsuitreiking." sqref="H3:N3">
      <formula1>1</formula1>
      <formula2>6</formula2>
    </dataValidation>
    <dataValidation type="whole" operator="lessThan" allowBlank="1" showInputMessage="1" showErrorMessage="1" error="De waarde is maximaal 500" sqref="H9:I36504">
      <formula1>500</formula1>
    </dataValidation>
  </dataValidations>
  <pageMargins left="0.75" right="0.75" top="1" bottom="1" header="0.5" footer="0.5"/>
  <pageSetup paperSize="9" orientation="landscape" r:id="rId1"/>
  <headerFooter alignWithMargins="0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>
  <sheetPr codeName="Blad9">
    <pageSetUpPr fitToPage="1"/>
  </sheetPr>
  <dimension ref="A1:D45"/>
  <sheetViews>
    <sheetView workbookViewId="0">
      <pane ySplit="2" topLeftCell="A3" activePane="bottomLeft" state="frozen"/>
      <selection activeCell="C4" sqref="C4:E4"/>
      <selection pane="bottomLeft" activeCell="C42" sqref="C42"/>
    </sheetView>
  </sheetViews>
  <sheetFormatPr defaultRowHeight="13.2"/>
  <cols>
    <col min="1" max="1" width="36.5546875" bestFit="1" customWidth="1"/>
    <col min="2" max="2" width="37" customWidth="1"/>
    <col min="3" max="3" width="46.44140625" customWidth="1"/>
    <col min="4" max="4" width="15.88671875" customWidth="1"/>
  </cols>
  <sheetData>
    <row r="1" spans="1:4">
      <c r="A1" s="25"/>
      <c r="B1" s="26" t="s">
        <v>37</v>
      </c>
      <c r="C1" s="26" t="s">
        <v>25</v>
      </c>
      <c r="D1" s="3"/>
    </row>
    <row r="2" spans="1:4">
      <c r="A2" s="27" t="s">
        <v>38</v>
      </c>
      <c r="B2" s="2"/>
      <c r="C2" s="2"/>
      <c r="D2" s="22"/>
    </row>
    <row r="3" spans="1:4">
      <c r="A3" s="28" t="s">
        <v>39</v>
      </c>
      <c r="B3" s="100" t="s">
        <v>166</v>
      </c>
      <c r="C3" s="30"/>
      <c r="D3" s="30"/>
    </row>
    <row r="4" spans="1:4">
      <c r="A4" s="30" t="s">
        <v>40</v>
      </c>
      <c r="B4" s="29">
        <v>1</v>
      </c>
      <c r="C4" s="30" t="s">
        <v>41</v>
      </c>
      <c r="D4" s="30"/>
    </row>
    <row r="5" spans="1:4">
      <c r="A5" s="30" t="s">
        <v>11</v>
      </c>
      <c r="B5" s="29">
        <v>99</v>
      </c>
      <c r="C5" s="30"/>
      <c r="D5" s="30"/>
    </row>
    <row r="6" spans="1:4">
      <c r="A6" s="30" t="s">
        <v>42</v>
      </c>
      <c r="B6" s="29">
        <v>3</v>
      </c>
      <c r="C6" s="30"/>
      <c r="D6" s="30"/>
    </row>
    <row r="7" spans="1:4">
      <c r="A7" s="30" t="s">
        <v>33</v>
      </c>
      <c r="B7" s="29">
        <v>1</v>
      </c>
      <c r="C7" s="30"/>
      <c r="D7" s="30"/>
    </row>
    <row r="8" spans="1:4">
      <c r="A8" s="61" t="s">
        <v>124</v>
      </c>
      <c r="B8" s="30">
        <v>4</v>
      </c>
      <c r="C8" s="30"/>
      <c r="D8" s="30"/>
    </row>
    <row r="9" spans="1:4" hidden="1">
      <c r="A9" s="30"/>
      <c r="B9" s="30"/>
      <c r="C9" s="30"/>
      <c r="D9" s="30"/>
    </row>
    <row r="10" spans="1:4">
      <c r="A10" s="61" t="s">
        <v>64</v>
      </c>
      <c r="B10" s="29">
        <v>90</v>
      </c>
      <c r="C10" s="30" t="s">
        <v>65</v>
      </c>
      <c r="D10" s="30"/>
    </row>
    <row r="11" spans="1:4" hidden="1">
      <c r="A11" s="30"/>
      <c r="B11" s="29"/>
      <c r="C11" s="30"/>
      <c r="D11" s="30"/>
    </row>
    <row r="12" spans="1:4" hidden="1">
      <c r="A12" s="30"/>
      <c r="B12" s="29"/>
      <c r="C12" s="30"/>
      <c r="D12" s="30"/>
    </row>
    <row r="13" spans="1:4">
      <c r="A13" s="30" t="s">
        <v>67</v>
      </c>
      <c r="B13" s="29"/>
      <c r="C13" s="30" t="s">
        <v>69</v>
      </c>
      <c r="D13" s="30"/>
    </row>
    <row r="14" spans="1:4">
      <c r="A14" s="61" t="s">
        <v>132</v>
      </c>
      <c r="B14" s="29" t="s">
        <v>121</v>
      </c>
      <c r="C14" s="30"/>
      <c r="D14" s="30"/>
    </row>
    <row r="15" spans="1:4" hidden="1">
      <c r="A15" s="61" t="s">
        <v>119</v>
      </c>
      <c r="B15" s="30"/>
      <c r="C15" s="30"/>
      <c r="D15" s="30"/>
    </row>
    <row r="16" spans="1:4" hidden="1">
      <c r="A16" s="61" t="s">
        <v>120</v>
      </c>
      <c r="B16" s="30"/>
      <c r="C16" s="30"/>
      <c r="D16" s="30"/>
    </row>
    <row r="17" spans="1:4" hidden="1">
      <c r="A17" s="61" t="s">
        <v>118</v>
      </c>
      <c r="B17" s="29" t="s">
        <v>121</v>
      </c>
      <c r="C17" s="30"/>
      <c r="D17" s="30"/>
    </row>
    <row r="18" spans="1:4" hidden="1">
      <c r="A18" s="61" t="s">
        <v>120</v>
      </c>
      <c r="B18" s="30"/>
      <c r="C18" s="30"/>
      <c r="D18" s="30"/>
    </row>
    <row r="19" spans="1:4" hidden="1"/>
    <row r="20" spans="1:4" hidden="1"/>
    <row r="21" spans="1:4" hidden="1"/>
    <row r="23" spans="1:4" ht="39.6">
      <c r="A23" s="26" t="s">
        <v>66</v>
      </c>
      <c r="B23" s="2"/>
      <c r="C23" s="7" t="s">
        <v>43</v>
      </c>
      <c r="D23" s="2"/>
    </row>
    <row r="24" spans="1:4" hidden="1">
      <c r="A24" s="30" t="s">
        <v>44</v>
      </c>
      <c r="B24" s="30">
        <v>1</v>
      </c>
      <c r="C24" s="30" t="s">
        <v>45</v>
      </c>
    </row>
    <row r="25" spans="1:4">
      <c r="A25" s="30" t="s">
        <v>104</v>
      </c>
      <c r="B25" s="29">
        <v>2</v>
      </c>
      <c r="C25" s="30"/>
    </row>
    <row r="26" spans="1:4">
      <c r="A26" s="30" t="s">
        <v>105</v>
      </c>
      <c r="B26" s="29">
        <v>3</v>
      </c>
      <c r="C26" s="30"/>
    </row>
    <row r="27" spans="1:4">
      <c r="A27" s="30" t="s">
        <v>46</v>
      </c>
      <c r="B27" s="29">
        <v>4</v>
      </c>
      <c r="C27" s="30"/>
      <c r="D27" s="30"/>
    </row>
    <row r="28" spans="1:4">
      <c r="A28" s="30" t="s">
        <v>47</v>
      </c>
      <c r="B28" s="29">
        <v>5</v>
      </c>
      <c r="C28" s="30"/>
      <c r="D28" s="30"/>
    </row>
    <row r="29" spans="1:4">
      <c r="A29" s="30" t="s">
        <v>48</v>
      </c>
      <c r="B29" s="29">
        <v>6</v>
      </c>
      <c r="C29" s="30"/>
      <c r="D29" s="30"/>
    </row>
    <row r="30" spans="1:4">
      <c r="A30" s="30" t="s">
        <v>49</v>
      </c>
      <c r="B30" s="29">
        <v>7</v>
      </c>
      <c r="C30" s="30"/>
      <c r="D30" s="30"/>
    </row>
    <row r="31" spans="1:4">
      <c r="A31" s="30" t="s">
        <v>50</v>
      </c>
      <c r="B31" s="29"/>
      <c r="C31" s="30"/>
      <c r="D31" s="30"/>
    </row>
    <row r="32" spans="1:4">
      <c r="A32" s="30"/>
      <c r="B32" s="29"/>
      <c r="C32" s="30"/>
      <c r="D32" s="30"/>
    </row>
    <row r="33" spans="1:4">
      <c r="A33" s="30"/>
      <c r="B33" s="29"/>
      <c r="C33" s="30"/>
      <c r="D33" s="30"/>
    </row>
    <row r="35" spans="1:4" hidden="1"/>
    <row r="36" spans="1:4" hidden="1"/>
    <row r="37" spans="1:4" hidden="1"/>
    <row r="38" spans="1:4" hidden="1"/>
    <row r="39" spans="1:4">
      <c r="A39" s="2" t="s">
        <v>51</v>
      </c>
      <c r="B39" s="2" t="s">
        <v>52</v>
      </c>
      <c r="C39" s="2" t="s">
        <v>53</v>
      </c>
      <c r="D39" s="71" t="s">
        <v>71</v>
      </c>
    </row>
    <row r="40" spans="1:4">
      <c r="A40" s="30" t="s">
        <v>54</v>
      </c>
      <c r="B40" s="74" t="s">
        <v>167</v>
      </c>
      <c r="C40" s="75" t="s">
        <v>168</v>
      </c>
      <c r="D40" s="29" t="s">
        <v>100</v>
      </c>
    </row>
    <row r="41" spans="1:4">
      <c r="A41" s="30" t="s">
        <v>55</v>
      </c>
      <c r="B41" s="74" t="s">
        <v>169</v>
      </c>
      <c r="C41" s="75" t="s">
        <v>170</v>
      </c>
      <c r="D41" s="29" t="s">
        <v>100</v>
      </c>
    </row>
    <row r="42" spans="1:4">
      <c r="A42" s="30" t="s">
        <v>56</v>
      </c>
      <c r="B42" s="74" t="s">
        <v>169</v>
      </c>
      <c r="C42" s="75" t="s">
        <v>171</v>
      </c>
      <c r="D42" s="29" t="s">
        <v>100</v>
      </c>
    </row>
    <row r="43" spans="1:4">
      <c r="A43" s="30" t="s">
        <v>57</v>
      </c>
      <c r="B43" s="8" t="s">
        <v>117</v>
      </c>
      <c r="C43" s="31" t="s">
        <v>117</v>
      </c>
      <c r="D43" s="29" t="s">
        <v>100</v>
      </c>
    </row>
    <row r="44" spans="1:4">
      <c r="A44" s="30" t="s">
        <v>102</v>
      </c>
      <c r="B44" s="8" t="s">
        <v>117</v>
      </c>
      <c r="C44" s="31" t="s">
        <v>117</v>
      </c>
      <c r="D44" s="29" t="s">
        <v>100</v>
      </c>
    </row>
    <row r="45" spans="1:4">
      <c r="A45" s="30" t="s">
        <v>103</v>
      </c>
      <c r="B45" s="8" t="s">
        <v>117</v>
      </c>
      <c r="C45" s="31" t="s">
        <v>117</v>
      </c>
      <c r="D45" s="29" t="s">
        <v>100</v>
      </c>
    </row>
  </sheetData>
  <sheetProtection algorithmName="SHA-512" hashValue="axQTqCKNMLAPkA5+1xI2tuQbyjn/9JOSZpDsFMa3wt4GjvN1Lpz0VXmJ6OXqUP/eU1UO5LMz8g3lJ6UJcHju1Q==" saltValue="/Maa/1AQZwNaMJx6zz5QQQ==" spinCount="100000" sheet="1" objects="1" scenarios="1"/>
  <phoneticPr fontId="0" type="noConversion"/>
  <dataValidations count="15">
    <dataValidation type="whole" allowBlank="1" showInputMessage="1" showErrorMessage="1" sqref="B9 B15:B16 B18">
      <formula1>1</formula1>
      <formula2>2</formula2>
    </dataValidation>
    <dataValidation type="whole" showInputMessage="1" showErrorMessage="1" error="Er moet een waarde ingevoerd worden van 1 t/m 6." sqref="B6">
      <formula1>1</formula1>
      <formula2>6</formula2>
    </dataValidation>
    <dataValidation type="whole" allowBlank="1" showInputMessage="1" showErrorMessage="1" sqref="B19:B22">
      <formula1>2</formula1>
      <formula2>3</formula2>
    </dataValidation>
    <dataValidation type="whole" allowBlank="1" showInputMessage="1" showErrorMessage="1" sqref="B32:B33">
      <formula1>2</formula1>
      <formula2>8</formula2>
    </dataValidation>
    <dataValidation type="whole" showInputMessage="1" showErrorMessage="1" error="Er moet een waarde ingevoerd worden." sqref="B5">
      <formula1>1</formula1>
      <formula2>999</formula2>
    </dataValidation>
    <dataValidation type="whole" showInputMessage="1" showErrorMessage="1" error="Er moet een waarde ingevoerd worden." sqref="B4">
      <formula1>1</formula1>
      <formula2>2</formula2>
    </dataValidation>
    <dataValidation type="whole" showInputMessage="1" showErrorMessage="1" error="De waarde kan zijn 0 of 1." sqref="B7">
      <formula1>0</formula1>
      <formula2>2</formula2>
    </dataValidation>
    <dataValidation type="textLength" showInputMessage="1" showErrorMessage="1" error="Er moet een tekst worden ingevoerd." sqref="B3">
      <formula1>1</formula1>
      <formula2>60</formula2>
    </dataValidation>
    <dataValidation type="whole" allowBlank="1" showInputMessage="1" showErrorMessage="1" error="Er moet een waarde ingevoerd worden van 1 t/m 999 of blanko." sqref="B10 B12">
      <formula1>1</formula1>
      <formula2>999</formula2>
    </dataValidation>
    <dataValidation type="whole" allowBlank="1" showInputMessage="1" showErrorMessage="1" error="De minimale waarde is 2 de maximale is 8" sqref="B27:B31">
      <formula1>2</formula1>
      <formula2>8</formula2>
    </dataValidation>
    <dataValidation type="list" allowBlank="1" showInputMessage="1" showErrorMessage="1" sqref="B13">
      <formula1>"Aanmelden,Afmelden"</formula1>
    </dataValidation>
    <dataValidation type="whole" allowBlank="1" showInputMessage="1" showErrorMessage="1" error="Er moet een waarde ingevoerd worden van 2 t/m 4 of blanko." prompt="Indien hier een aantal wordt ingevoerd dan worden bij een lager aantal starts per combinatie de plaatsingspunten gezet op het aantal wat vermeld staat bij Plaatsingspunten te weinig starts." sqref="B11">
      <formula1>2</formula1>
      <formula2>4</formula2>
    </dataValidation>
    <dataValidation type="list" allowBlank="1" showInputMessage="1" showErrorMessage="1" sqref="B14 B17">
      <formula1>"Ja,Nee"</formula1>
    </dataValidation>
    <dataValidation type="list" allowBlank="1" showInputMessage="1" showErrorMessage="1" sqref="D40:D45">
      <formula1>"1: fouten barrage, 2: totaal fouten"</formula1>
    </dataValidation>
    <dataValidation type="whole" showInputMessage="1" showErrorMessage="1" error="Er moet een waarde ingevoerd worden." sqref="B8">
      <formula1>0</formula1>
      <formula2>8</formula2>
    </dataValidation>
  </dataValidations>
  <pageMargins left="0.74803149606299213" right="0.74803149606299213" top="0.98425196850393704" bottom="0.98425196850393704" header="0.51181102362204722" footer="0.51181102362204722"/>
  <pageSetup paperSize="9" scale="97" orientation="landscape" r:id="rId1"/>
  <headerFooter alignWithMargins="0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>
  <sheetPr codeName="Blad1">
    <pageSetUpPr fitToPage="1"/>
  </sheetPr>
  <dimension ref="A1:J45"/>
  <sheetViews>
    <sheetView workbookViewId="0">
      <pane ySplit="4" topLeftCell="A5" activePane="bottomLeft" state="frozen"/>
      <selection activeCell="C4" sqref="C4:E4"/>
      <selection pane="bottomLeft" activeCell="D23" sqref="D23"/>
    </sheetView>
  </sheetViews>
  <sheetFormatPr defaultRowHeight="13.2"/>
  <cols>
    <col min="1" max="1" width="8" style="1" customWidth="1"/>
    <col min="2" max="2" width="10" style="1" customWidth="1"/>
    <col min="3" max="3" width="28.109375" style="1" customWidth="1"/>
    <col min="4" max="4" width="31.33203125" style="1" customWidth="1"/>
    <col min="5" max="5" width="6.6640625" style="96" bestFit="1" customWidth="1"/>
    <col min="6" max="6" width="4.109375" style="1" bestFit="1" customWidth="1"/>
    <col min="7" max="7" width="23.33203125" style="1" customWidth="1"/>
    <col min="8" max="8" width="30.44140625" style="1" customWidth="1"/>
  </cols>
  <sheetData>
    <row r="1" spans="1:10">
      <c r="A1" s="201" t="s">
        <v>19</v>
      </c>
      <c r="B1" s="202"/>
      <c r="C1" s="202"/>
      <c r="D1" s="202"/>
      <c r="E1" s="202"/>
      <c r="F1" s="202"/>
      <c r="G1" s="202"/>
      <c r="H1" s="203"/>
    </row>
    <row r="2" spans="1:10" hidden="1"/>
    <row r="3" spans="1:10" ht="25.5" customHeight="1">
      <c r="A3" s="6" t="s">
        <v>8</v>
      </c>
      <c r="B3" s="199" t="s">
        <v>166</v>
      </c>
      <c r="C3" s="200"/>
      <c r="D3" s="200"/>
      <c r="E3" s="204" t="s">
        <v>122</v>
      </c>
      <c r="F3" s="205"/>
      <c r="G3" s="94" t="s">
        <v>32</v>
      </c>
      <c r="H3" s="93"/>
    </row>
    <row r="4" spans="1:10">
      <c r="A4" s="2" t="s">
        <v>20</v>
      </c>
      <c r="B4" s="2" t="s">
        <v>6</v>
      </c>
      <c r="C4" s="71" t="s">
        <v>123</v>
      </c>
      <c r="D4" s="2" t="s">
        <v>1</v>
      </c>
      <c r="E4" s="97" t="s">
        <v>21</v>
      </c>
      <c r="F4" s="2" t="s">
        <v>23</v>
      </c>
      <c r="G4" s="2" t="s">
        <v>24</v>
      </c>
      <c r="H4" s="2" t="s">
        <v>25</v>
      </c>
      <c r="I4" s="95" t="str">
        <f>IF(C4&lt;&gt;"",RIGHT(C4,LEN(C4)-SEARCH(" ",C4,1)),"")</f>
        <v>/ amazone</v>
      </c>
      <c r="J4" s="95" t="str">
        <f>IF(C4&lt;&gt;"",LEFT(C4, SEARCH(" ",C4,1)),"")</f>
        <v xml:space="preserve">Ruiter </v>
      </c>
    </row>
    <row r="5" spans="1:10">
      <c r="A5" s="4"/>
      <c r="B5" s="4"/>
      <c r="C5" s="4"/>
      <c r="D5" s="4"/>
      <c r="E5" s="98"/>
      <c r="F5" s="4"/>
    </row>
    <row r="6" spans="1:10">
      <c r="C6" s="116" t="s">
        <v>424</v>
      </c>
      <c r="D6" s="1" t="s">
        <v>431</v>
      </c>
    </row>
    <row r="7" spans="1:10">
      <c r="A7" s="1">
        <v>1</v>
      </c>
      <c r="B7" s="1" t="s">
        <v>190</v>
      </c>
      <c r="C7" s="1" t="s">
        <v>341</v>
      </c>
      <c r="D7" s="1" t="s">
        <v>191</v>
      </c>
      <c r="E7" s="96" t="s">
        <v>174</v>
      </c>
      <c r="G7" s="1" t="s">
        <v>192</v>
      </c>
    </row>
    <row r="8" spans="1:10">
      <c r="A8" s="1">
        <v>2</v>
      </c>
      <c r="B8" s="1" t="s">
        <v>172</v>
      </c>
      <c r="C8" s="1" t="s">
        <v>327</v>
      </c>
      <c r="D8" s="1" t="s">
        <v>173</v>
      </c>
      <c r="E8" s="96" t="s">
        <v>174</v>
      </c>
      <c r="G8" s="1" t="s">
        <v>175</v>
      </c>
    </row>
    <row r="9" spans="1:10">
      <c r="A9" s="1">
        <v>3</v>
      </c>
      <c r="B9" s="1" t="s">
        <v>197</v>
      </c>
      <c r="C9" s="1" t="s">
        <v>330</v>
      </c>
      <c r="D9" s="1" t="s">
        <v>198</v>
      </c>
      <c r="E9" s="96" t="s">
        <v>174</v>
      </c>
      <c r="G9" s="1" t="s">
        <v>189</v>
      </c>
    </row>
    <row r="10" spans="1:10">
      <c r="A10" s="1">
        <v>4</v>
      </c>
      <c r="B10" s="1" t="s">
        <v>187</v>
      </c>
      <c r="C10" s="1" t="s">
        <v>329</v>
      </c>
      <c r="D10" s="1" t="s">
        <v>188</v>
      </c>
      <c r="E10" s="96" t="s">
        <v>174</v>
      </c>
      <c r="G10" s="1" t="s">
        <v>189</v>
      </c>
    </row>
    <row r="11" spans="1:10">
      <c r="A11" s="1" t="s">
        <v>432</v>
      </c>
      <c r="B11" s="1" t="s">
        <v>184</v>
      </c>
      <c r="C11" s="1" t="s">
        <v>328</v>
      </c>
      <c r="D11" s="1" t="s">
        <v>185</v>
      </c>
      <c r="E11" s="96" t="s">
        <v>174</v>
      </c>
      <c r="G11" s="1" t="s">
        <v>186</v>
      </c>
    </row>
    <row r="13" spans="1:10">
      <c r="C13" s="1" t="s">
        <v>424</v>
      </c>
      <c r="D13" s="1" t="s">
        <v>433</v>
      </c>
    </row>
    <row r="14" spans="1:10">
      <c r="A14" s="1">
        <v>1</v>
      </c>
      <c r="B14" s="1" t="s">
        <v>345</v>
      </c>
      <c r="C14" s="1" t="s">
        <v>346</v>
      </c>
      <c r="D14" s="1" t="s">
        <v>347</v>
      </c>
      <c r="E14" s="96" t="s">
        <v>213</v>
      </c>
      <c r="G14" s="1" t="s">
        <v>189</v>
      </c>
    </row>
    <row r="15" spans="1:10">
      <c r="A15" s="1">
        <v>2</v>
      </c>
      <c r="B15" s="1" t="s">
        <v>225</v>
      </c>
      <c r="C15" s="1" t="s">
        <v>226</v>
      </c>
      <c r="D15" s="1" t="s">
        <v>227</v>
      </c>
      <c r="E15" s="96" t="s">
        <v>213</v>
      </c>
      <c r="G15" s="1" t="s">
        <v>189</v>
      </c>
    </row>
    <row r="16" spans="1:10">
      <c r="A16" s="1">
        <v>3</v>
      </c>
      <c r="B16" s="1" t="s">
        <v>342</v>
      </c>
      <c r="C16" s="1" t="s">
        <v>343</v>
      </c>
      <c r="D16" s="1" t="s">
        <v>344</v>
      </c>
      <c r="E16" s="127" t="s">
        <v>442</v>
      </c>
      <c r="G16" s="1" t="s">
        <v>183</v>
      </c>
    </row>
    <row r="17" spans="1:8">
      <c r="A17" s="1">
        <v>4</v>
      </c>
      <c r="B17" s="1" t="s">
        <v>216</v>
      </c>
      <c r="C17" s="1" t="s">
        <v>217</v>
      </c>
      <c r="D17" s="1" t="s">
        <v>218</v>
      </c>
      <c r="E17" s="96" t="s">
        <v>213</v>
      </c>
      <c r="G17" s="1" t="s">
        <v>179</v>
      </c>
    </row>
    <row r="18" spans="1:8">
      <c r="A18" s="1">
        <v>5</v>
      </c>
      <c r="B18" s="1" t="s">
        <v>214</v>
      </c>
      <c r="C18" s="1" t="s">
        <v>331</v>
      </c>
      <c r="D18" s="1" t="s">
        <v>215</v>
      </c>
      <c r="E18" s="96" t="s">
        <v>213</v>
      </c>
      <c r="G18" s="1" t="s">
        <v>183</v>
      </c>
    </row>
    <row r="19" spans="1:8">
      <c r="A19" s="1" t="s">
        <v>432</v>
      </c>
      <c r="B19" s="1" t="s">
        <v>219</v>
      </c>
      <c r="C19" s="1" t="s">
        <v>220</v>
      </c>
      <c r="D19" s="1" t="s">
        <v>221</v>
      </c>
      <c r="E19" s="96" t="s">
        <v>213</v>
      </c>
      <c r="G19" s="1" t="s">
        <v>189</v>
      </c>
    </row>
    <row r="21" spans="1:8">
      <c r="C21" s="1" t="s">
        <v>424</v>
      </c>
      <c r="D21" s="1" t="s">
        <v>434</v>
      </c>
    </row>
    <row r="22" spans="1:8">
      <c r="A22" s="1">
        <v>1</v>
      </c>
      <c r="B22" s="1" t="s">
        <v>243</v>
      </c>
      <c r="C22" s="1" t="s">
        <v>244</v>
      </c>
      <c r="D22" s="1" t="s">
        <v>245</v>
      </c>
      <c r="E22" s="96" t="s">
        <v>125</v>
      </c>
      <c r="G22" s="1" t="s">
        <v>189</v>
      </c>
    </row>
    <row r="23" spans="1:8">
      <c r="A23" s="1">
        <v>2</v>
      </c>
      <c r="B23" s="1" t="s">
        <v>249</v>
      </c>
      <c r="C23" s="1" t="s">
        <v>334</v>
      </c>
      <c r="D23" s="1" t="s">
        <v>250</v>
      </c>
      <c r="E23" s="96" t="s">
        <v>125</v>
      </c>
      <c r="G23" s="1" t="s">
        <v>183</v>
      </c>
    </row>
    <row r="24" spans="1:8">
      <c r="A24" s="1">
        <v>3</v>
      </c>
      <c r="B24" s="1" t="s">
        <v>246</v>
      </c>
      <c r="C24" s="1" t="s">
        <v>247</v>
      </c>
      <c r="D24" s="1" t="s">
        <v>248</v>
      </c>
      <c r="E24" s="96" t="s">
        <v>125</v>
      </c>
      <c r="G24" s="1" t="s">
        <v>189</v>
      </c>
    </row>
    <row r="25" spans="1:8">
      <c r="A25" s="1">
        <v>4</v>
      </c>
      <c r="B25" s="1" t="s">
        <v>360</v>
      </c>
      <c r="C25" s="1" t="s">
        <v>361</v>
      </c>
      <c r="D25" s="1" t="s">
        <v>362</v>
      </c>
      <c r="E25" s="96" t="s">
        <v>125</v>
      </c>
      <c r="G25" s="1" t="s">
        <v>183</v>
      </c>
    </row>
    <row r="26" spans="1:8">
      <c r="A26" s="1">
        <v>5</v>
      </c>
      <c r="B26" s="1" t="s">
        <v>251</v>
      </c>
      <c r="C26" s="1" t="s">
        <v>252</v>
      </c>
      <c r="D26" s="1" t="s">
        <v>253</v>
      </c>
      <c r="E26" s="96" t="s">
        <v>125</v>
      </c>
      <c r="G26" s="1" t="s">
        <v>189</v>
      </c>
    </row>
    <row r="27" spans="1:8">
      <c r="A27" s="1">
        <v>6</v>
      </c>
      <c r="B27" s="1" t="s">
        <v>372</v>
      </c>
      <c r="C27" s="1" t="s">
        <v>364</v>
      </c>
      <c r="D27" s="1" t="s">
        <v>373</v>
      </c>
      <c r="E27" s="96" t="s">
        <v>125</v>
      </c>
      <c r="G27" s="1" t="s">
        <v>366</v>
      </c>
    </row>
    <row r="28" spans="1:8">
      <c r="A28" s="1">
        <v>7</v>
      </c>
      <c r="B28" s="1" t="s">
        <v>363</v>
      </c>
      <c r="C28" s="1" t="s">
        <v>364</v>
      </c>
      <c r="D28" s="1" t="s">
        <v>365</v>
      </c>
      <c r="E28" s="96" t="s">
        <v>125</v>
      </c>
      <c r="G28" s="1" t="s">
        <v>366</v>
      </c>
    </row>
    <row r="29" spans="1:8">
      <c r="A29" s="1" t="s">
        <v>432</v>
      </c>
      <c r="B29" s="1" t="s">
        <v>369</v>
      </c>
      <c r="C29" s="1" t="s">
        <v>370</v>
      </c>
      <c r="D29" s="1" t="s">
        <v>371</v>
      </c>
      <c r="E29" s="96" t="s">
        <v>125</v>
      </c>
      <c r="G29" s="1" t="s">
        <v>179</v>
      </c>
    </row>
    <row r="31" spans="1:8">
      <c r="C31" s="1" t="s">
        <v>425</v>
      </c>
      <c r="D31" s="1" t="s">
        <v>435</v>
      </c>
    </row>
    <row r="32" spans="1:8">
      <c r="A32" s="1" t="s">
        <v>438</v>
      </c>
      <c r="B32" s="1" t="s">
        <v>379</v>
      </c>
      <c r="C32" s="1" t="s">
        <v>358</v>
      </c>
      <c r="D32" s="1" t="s">
        <v>380</v>
      </c>
      <c r="E32" s="96" t="s">
        <v>126</v>
      </c>
      <c r="G32" s="1" t="s">
        <v>319</v>
      </c>
      <c r="H32" s="1" t="s">
        <v>422</v>
      </c>
    </row>
    <row r="33" spans="1:7">
      <c r="A33" s="1">
        <v>1</v>
      </c>
      <c r="B33" s="1" t="s">
        <v>266</v>
      </c>
      <c r="C33" s="1" t="s">
        <v>267</v>
      </c>
      <c r="D33" s="1" t="s">
        <v>268</v>
      </c>
      <c r="E33" s="96" t="s">
        <v>126</v>
      </c>
      <c r="G33" s="1" t="s">
        <v>179</v>
      </c>
    </row>
    <row r="34" spans="1:7">
      <c r="A34" s="1">
        <v>2</v>
      </c>
      <c r="B34" s="1" t="s">
        <v>264</v>
      </c>
      <c r="C34" s="1" t="s">
        <v>229</v>
      </c>
      <c r="D34" s="1" t="s">
        <v>265</v>
      </c>
      <c r="E34" s="96" t="s">
        <v>126</v>
      </c>
      <c r="G34" s="1" t="s">
        <v>231</v>
      </c>
    </row>
    <row r="35" spans="1:7">
      <c r="A35" s="1">
        <v>3</v>
      </c>
      <c r="B35" s="1" t="s">
        <v>269</v>
      </c>
      <c r="C35" s="1" t="s">
        <v>270</v>
      </c>
      <c r="D35" s="1" t="s">
        <v>271</v>
      </c>
      <c r="E35" s="96" t="s">
        <v>126</v>
      </c>
      <c r="G35" s="1" t="s">
        <v>189</v>
      </c>
    </row>
    <row r="36" spans="1:7">
      <c r="A36" s="1">
        <v>4</v>
      </c>
      <c r="B36" s="1" t="s">
        <v>387</v>
      </c>
      <c r="C36" s="1" t="s">
        <v>388</v>
      </c>
      <c r="D36" s="1" t="s">
        <v>389</v>
      </c>
      <c r="E36" s="96" t="s">
        <v>126</v>
      </c>
      <c r="G36" s="1" t="s">
        <v>189</v>
      </c>
    </row>
    <row r="37" spans="1:7">
      <c r="A37" s="1">
        <v>5</v>
      </c>
      <c r="B37" s="1" t="s">
        <v>384</v>
      </c>
      <c r="C37" s="1" t="s">
        <v>385</v>
      </c>
      <c r="D37" s="1" t="s">
        <v>386</v>
      </c>
      <c r="E37" s="96" t="s">
        <v>126</v>
      </c>
      <c r="G37" s="1" t="s">
        <v>301</v>
      </c>
    </row>
    <row r="39" spans="1:7">
      <c r="C39" s="1" t="s">
        <v>426</v>
      </c>
      <c r="D39" s="1" t="s">
        <v>436</v>
      </c>
    </row>
    <row r="40" spans="1:7">
      <c r="A40" s="1" t="s">
        <v>432</v>
      </c>
      <c r="B40" s="1" t="s">
        <v>285</v>
      </c>
      <c r="C40" s="1" t="s">
        <v>286</v>
      </c>
      <c r="D40" s="1" t="s">
        <v>287</v>
      </c>
      <c r="E40" s="96" t="s">
        <v>127</v>
      </c>
      <c r="G40" s="1" t="s">
        <v>183</v>
      </c>
    </row>
    <row r="41" spans="1:7">
      <c r="A41" s="1" t="s">
        <v>437</v>
      </c>
      <c r="B41" s="1" t="s">
        <v>288</v>
      </c>
      <c r="C41" s="1" t="s">
        <v>325</v>
      </c>
      <c r="D41" s="1" t="s">
        <v>289</v>
      </c>
      <c r="E41" s="96" t="s">
        <v>127</v>
      </c>
      <c r="G41" s="1" t="s">
        <v>290</v>
      </c>
    </row>
    <row r="43" spans="1:7">
      <c r="C43" s="1" t="s">
        <v>427</v>
      </c>
      <c r="D43" s="1" t="s">
        <v>436</v>
      </c>
    </row>
    <row r="45" spans="1:7">
      <c r="C45" s="1" t="s">
        <v>428</v>
      </c>
      <c r="D45" s="1" t="s">
        <v>436</v>
      </c>
    </row>
  </sheetData>
  <sheetProtection sheet="1" objects="1" scenarios="1"/>
  <mergeCells count="3">
    <mergeCell ref="B3:D3"/>
    <mergeCell ref="A1:H1"/>
    <mergeCell ref="E3:F3"/>
  </mergeCells>
  <phoneticPr fontId="0" type="noConversion"/>
  <printOptions gridLines="1"/>
  <pageMargins left="0.19685039370078741" right="0.19685039370078741" top="0.98425196850393704" bottom="0.98425196850393704" header="0.51181102362204722" footer="0.51181102362204722"/>
  <pageSetup paperSize="9" fitToHeight="10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Blad14">
    <pageSetUpPr fitToPage="1"/>
  </sheetPr>
  <dimension ref="A1:CN30"/>
  <sheetViews>
    <sheetView workbookViewId="0">
      <pane xSplit="5" ySplit="8" topLeftCell="G9" activePane="bottomRight" state="frozen"/>
      <selection activeCell="C4" sqref="C4:E4"/>
      <selection pane="topRight" activeCell="C4" sqref="C4:E4"/>
      <selection pane="bottomLeft" activeCell="C4" sqref="C4:E4"/>
      <selection pane="bottomRight" activeCell="B11" sqref="B11"/>
    </sheetView>
  </sheetViews>
  <sheetFormatPr defaultColWidth="9.109375" defaultRowHeight="13.2"/>
  <cols>
    <col min="1" max="1" width="4.6640625" style="1" customWidth="1"/>
    <col min="2" max="2" width="10.109375" style="1" customWidth="1"/>
    <col min="3" max="4" width="22.6640625" style="1" customWidth="1"/>
    <col min="5" max="5" width="6.77734375" style="96" hidden="1" customWidth="1"/>
    <col min="6" max="6" width="18.6640625" style="1" customWidth="1"/>
    <col min="7" max="7" width="3.6640625" style="62" customWidth="1"/>
    <col min="8" max="8" width="4.5546875" style="67" customWidth="1"/>
    <col min="9" max="9" width="4.109375" style="67" customWidth="1"/>
    <col min="10" max="10" width="3.6640625" style="87" customWidth="1"/>
    <col min="11" max="11" width="4.5546875" style="68" customWidth="1"/>
    <col min="12" max="12" width="4.109375" style="68" customWidth="1"/>
    <col min="13" max="14" width="3" style="62" customWidth="1"/>
    <col min="15" max="15" width="3.6640625" style="63" customWidth="1"/>
    <col min="16" max="16" width="4.5546875" style="70" customWidth="1"/>
    <col min="17" max="17" width="4.109375" style="70" customWidth="1"/>
    <col min="18" max="18" width="3.6640625" style="63" customWidth="1"/>
    <col min="19" max="19" width="4.5546875" style="70" customWidth="1"/>
    <col min="20" max="20" width="4.109375" style="70" customWidth="1"/>
    <col min="21" max="22" width="3" style="63" customWidth="1"/>
    <col min="23" max="23" width="3.6640625" style="62" customWidth="1"/>
    <col min="24" max="24" width="4.5546875" style="68" customWidth="1"/>
    <col min="25" max="25" width="4.109375" style="68" customWidth="1"/>
    <col min="26" max="26" width="3.6640625" style="62" customWidth="1"/>
    <col min="27" max="27" width="4.5546875" style="68" customWidth="1"/>
    <col min="28" max="28" width="4.109375" style="68" customWidth="1"/>
    <col min="29" max="30" width="3" style="62" customWidth="1"/>
    <col min="31" max="31" width="3.6640625" style="63" hidden="1" customWidth="1"/>
    <col min="32" max="32" width="4.5546875" style="70" hidden="1" customWidth="1"/>
    <col min="33" max="33" width="4.109375" style="70" hidden="1" customWidth="1"/>
    <col min="34" max="34" width="3.6640625" style="63" hidden="1" customWidth="1"/>
    <col min="35" max="35" width="4.5546875" style="70" hidden="1" customWidth="1"/>
    <col min="36" max="36" width="4.109375" style="70" hidden="1" customWidth="1"/>
    <col min="37" max="38" width="3" style="63" hidden="1" customWidth="1"/>
    <col min="39" max="39" width="3.6640625" style="62" hidden="1" customWidth="1"/>
    <col min="40" max="40" width="4.5546875" style="68" hidden="1" customWidth="1"/>
    <col min="41" max="41" width="4.109375" style="68" hidden="1" customWidth="1"/>
    <col min="42" max="42" width="3.6640625" style="62" hidden="1" customWidth="1"/>
    <col min="43" max="43" width="4.5546875" style="68" hidden="1" customWidth="1"/>
    <col min="44" max="44" width="4.109375" style="68" hidden="1" customWidth="1"/>
    <col min="45" max="46" width="3" style="62" hidden="1" customWidth="1"/>
    <col min="47" max="47" width="3.6640625" style="63" hidden="1" customWidth="1"/>
    <col min="48" max="48" width="4.5546875" style="70" hidden="1" customWidth="1"/>
    <col min="49" max="49" width="4.109375" style="70" hidden="1" customWidth="1"/>
    <col min="50" max="50" width="3.6640625" style="63" hidden="1" customWidth="1"/>
    <col min="51" max="51" width="4.5546875" style="70" hidden="1" customWidth="1"/>
    <col min="52" max="52" width="4.109375" style="70" hidden="1" customWidth="1"/>
    <col min="53" max="54" width="3" style="63" hidden="1" customWidth="1"/>
    <col min="55" max="55" width="5.6640625" customWidth="1"/>
    <col min="56" max="56" width="5.5546875" bestFit="1" customWidth="1"/>
    <col min="57" max="57" width="6" customWidth="1"/>
    <col min="58" max="58" width="4" style="1" customWidth="1"/>
    <col min="59" max="59" width="4.88671875" style="1" customWidth="1"/>
    <col min="60" max="60" width="5.44140625" style="1" customWidth="1"/>
    <col min="61" max="61" width="17.33203125" style="1" customWidth="1"/>
    <col min="63" max="63" width="4" hidden="1" customWidth="1"/>
    <col min="64" max="64" width="5" hidden="1" customWidth="1"/>
    <col min="65" max="65" width="4" hidden="1" customWidth="1"/>
    <col min="66" max="66" width="6.6640625" hidden="1" customWidth="1"/>
    <col min="67" max="67" width="5.6640625" hidden="1" customWidth="1"/>
    <col min="68" max="68" width="4" hidden="1" customWidth="1"/>
    <col min="69" max="69" width="5" hidden="1" customWidth="1"/>
    <col min="70" max="70" width="4" hidden="1" customWidth="1"/>
    <col min="71" max="71" width="6.6640625" hidden="1" customWidth="1"/>
    <col min="72" max="72" width="5.6640625" hidden="1" customWidth="1"/>
    <col min="73" max="73" width="4" hidden="1" customWidth="1"/>
    <col min="74" max="74" width="5" hidden="1" customWidth="1"/>
    <col min="75" max="75" width="4" hidden="1" customWidth="1"/>
    <col min="76" max="76" width="6.6640625" hidden="1" customWidth="1"/>
    <col min="77" max="77" width="5.6640625" hidden="1" customWidth="1"/>
    <col min="78" max="78" width="4" hidden="1" customWidth="1"/>
    <col min="79" max="79" width="5" hidden="1" customWidth="1"/>
    <col min="80" max="80" width="4" hidden="1" customWidth="1"/>
    <col min="81" max="81" width="6.6640625" hidden="1" customWidth="1"/>
    <col min="82" max="82" width="6.33203125" hidden="1" customWidth="1"/>
    <col min="83" max="83" width="4" hidden="1" customWidth="1"/>
    <col min="84" max="84" width="5" hidden="1" customWidth="1"/>
    <col min="85" max="85" width="4" hidden="1" customWidth="1"/>
    <col min="86" max="86" width="6.6640625" hidden="1" customWidth="1"/>
    <col min="87" max="87" width="6.33203125" hidden="1" customWidth="1"/>
    <col min="88" max="88" width="4" hidden="1" customWidth="1"/>
    <col min="89" max="89" width="5" hidden="1" customWidth="1"/>
    <col min="90" max="90" width="4" hidden="1" customWidth="1"/>
    <col min="91" max="91" width="6.6640625" hidden="1" customWidth="1"/>
    <col min="92" max="92" width="6.33203125" hidden="1" customWidth="1"/>
  </cols>
  <sheetData>
    <row r="1" spans="1:92">
      <c r="A1" s="128" t="s">
        <v>7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  <c r="Y1" s="129"/>
      <c r="Z1" s="129"/>
      <c r="AA1" s="129"/>
      <c r="AB1" s="129"/>
      <c r="AC1" s="129"/>
      <c r="AD1" s="129"/>
      <c r="AE1" s="129"/>
      <c r="AF1" s="129"/>
      <c r="AG1" s="129"/>
      <c r="AH1" s="129"/>
      <c r="AI1" s="129"/>
      <c r="AJ1" s="129"/>
      <c r="AK1" s="129"/>
      <c r="AL1" s="129"/>
      <c r="AM1" s="129"/>
      <c r="AN1" s="129"/>
      <c r="AO1" s="129"/>
      <c r="AP1" s="129"/>
      <c r="AQ1" s="129"/>
      <c r="AR1" s="129"/>
      <c r="AS1" s="129"/>
      <c r="AT1" s="129"/>
      <c r="AU1" s="129"/>
      <c r="AV1" s="129"/>
      <c r="AW1" s="129"/>
      <c r="AX1" s="129"/>
      <c r="AY1" s="129"/>
      <c r="AZ1" s="129"/>
      <c r="BA1" s="129"/>
      <c r="BB1" s="129"/>
      <c r="BC1" s="129"/>
      <c r="BD1" s="129"/>
      <c r="BE1" s="129"/>
      <c r="BF1" s="129"/>
      <c r="BG1" s="129"/>
      <c r="BH1" s="129"/>
      <c r="BI1" s="130"/>
    </row>
    <row r="2" spans="1:92" ht="12.75" hidden="1" customHeight="1">
      <c r="A2" s="9"/>
      <c r="B2" s="9"/>
      <c r="C2" s="9"/>
      <c r="D2" s="9"/>
      <c r="E2" s="99"/>
      <c r="F2" s="9"/>
      <c r="G2" s="84"/>
      <c r="H2" s="65"/>
      <c r="I2" s="65"/>
      <c r="J2" s="85"/>
      <c r="N2" s="62">
        <v>1</v>
      </c>
      <c r="O2" s="88"/>
      <c r="V2" s="63">
        <v>2</v>
      </c>
      <c r="W2" s="84"/>
      <c r="AD2" s="62">
        <v>3</v>
      </c>
      <c r="AE2" s="88"/>
      <c r="AL2" s="63">
        <v>4</v>
      </c>
      <c r="AM2" s="84"/>
      <c r="AT2" s="62">
        <v>5</v>
      </c>
      <c r="AU2" s="88"/>
      <c r="BB2" s="63">
        <v>6</v>
      </c>
      <c r="BC2">
        <f>N2+V2+AD2+AL2+AT2+BB2</f>
        <v>21</v>
      </c>
      <c r="BD2" s="24">
        <f>IF($O$4&gt;0,(LARGE(($N2,$V2,$AD2,$AL2,$AT2,$BB2),1)),"0")</f>
        <v>6</v>
      </c>
      <c r="BE2" s="24">
        <f>BC2-BD2</f>
        <v>15</v>
      </c>
      <c r="BF2" s="1" t="str">
        <f>IF($O$4&gt;1,(LARGE(($N2,$V2,$AD2,$AL2,$AT2,$BB2),1))+(LARGE(($N2,$V2,$AD2,$AL2,$AT2,$BB2),2)),"0")</f>
        <v>0</v>
      </c>
      <c r="BK2">
        <f>IF(G2&gt;99,199,G2)</f>
        <v>0</v>
      </c>
      <c r="BL2">
        <f>IF(H2="",0,H2)</f>
        <v>0</v>
      </c>
      <c r="BM2">
        <f>IF(J2&gt;99,199,J2)</f>
        <v>0</v>
      </c>
      <c r="BN2">
        <f>IF(K2="",0,K2)</f>
        <v>0</v>
      </c>
      <c r="BO2">
        <f>BK2+BM2</f>
        <v>0</v>
      </c>
      <c r="BP2">
        <f>IF(O2&gt;99,199,O2)</f>
        <v>0</v>
      </c>
      <c r="BQ2">
        <f>IF(P2="",0,P2)</f>
        <v>0</v>
      </c>
      <c r="BR2">
        <f>IF(R2&gt;99,199,R2)</f>
        <v>0</v>
      </c>
      <c r="BS2">
        <f>IF(S2="",0,S2)</f>
        <v>0</v>
      </c>
      <c r="BT2">
        <f>BP2+BR2</f>
        <v>0</v>
      </c>
      <c r="BU2">
        <f>IF(W2&gt;99,199,W2)</f>
        <v>0</v>
      </c>
      <c r="BV2">
        <f>IF(X2="",0,X2)</f>
        <v>0</v>
      </c>
      <c r="BW2">
        <f>IF(Z2&gt;99,199,Z2)</f>
        <v>0</v>
      </c>
      <c r="BX2">
        <f>IF(AA2="",0,AA2)</f>
        <v>0</v>
      </c>
      <c r="BY2">
        <f>BU2+BW2</f>
        <v>0</v>
      </c>
      <c r="BZ2">
        <f>IF(AE2&gt;99,199,AE2)</f>
        <v>0</v>
      </c>
      <c r="CA2">
        <f>IF(AF2="",0,AF2)</f>
        <v>0</v>
      </c>
      <c r="CB2">
        <f>IF(AH2&gt;99,199,AH2)</f>
        <v>0</v>
      </c>
      <c r="CC2">
        <f>IF(AI2="",0,AI2)</f>
        <v>0</v>
      </c>
      <c r="CD2">
        <f>BZ2+CB2</f>
        <v>0</v>
      </c>
      <c r="CE2">
        <f>IF(AM2&gt;99,199,AM2)</f>
        <v>0</v>
      </c>
      <c r="CF2">
        <f>IF(AN2="",0,AN2)</f>
        <v>0</v>
      </c>
      <c r="CG2">
        <f>IF(AP2&gt;99,199,AP2)</f>
        <v>0</v>
      </c>
      <c r="CH2">
        <f>IF(AQ2="",0,AQ2)</f>
        <v>0</v>
      </c>
      <c r="CI2">
        <f>CE2+CG2</f>
        <v>0</v>
      </c>
      <c r="CJ2">
        <f>IF(AU2&gt;99,199,AU2)</f>
        <v>0</v>
      </c>
      <c r="CK2">
        <f>IF(AV2="",0,AV2)</f>
        <v>0</v>
      </c>
      <c r="CL2">
        <f>IF(AX2&gt;99,199,AX2)</f>
        <v>0</v>
      </c>
      <c r="CM2">
        <f>IF(AY2="",0,AY2)</f>
        <v>0</v>
      </c>
      <c r="CN2">
        <f>CJ2+CL2</f>
        <v>0</v>
      </c>
    </row>
    <row r="3" spans="1:92">
      <c r="A3" s="131" t="s">
        <v>8</v>
      </c>
      <c r="B3" s="132"/>
      <c r="C3" s="133" t="str">
        <f>Instellingen!B3</f>
        <v xml:space="preserve"> oude ijssel</v>
      </c>
      <c r="D3" s="134"/>
      <c r="E3" s="135"/>
      <c r="F3" s="131" t="s">
        <v>27</v>
      </c>
      <c r="G3" s="136"/>
      <c r="H3" s="136"/>
      <c r="I3" s="136"/>
      <c r="J3" s="136"/>
      <c r="K3" s="136"/>
      <c r="L3" s="136"/>
      <c r="M3" s="136"/>
      <c r="N3" s="132"/>
      <c r="O3" s="137">
        <v>4</v>
      </c>
      <c r="P3" s="138"/>
      <c r="Q3" s="138"/>
      <c r="R3" s="138"/>
      <c r="S3" s="138"/>
      <c r="T3" s="138"/>
      <c r="U3" s="138"/>
      <c r="V3" s="139"/>
      <c r="W3" s="140"/>
      <c r="X3" s="141"/>
      <c r="Y3" s="141"/>
      <c r="Z3" s="141"/>
      <c r="AA3" s="141"/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2"/>
      <c r="AM3" s="91"/>
      <c r="AN3" s="91"/>
      <c r="AO3" s="91"/>
      <c r="AP3" s="91"/>
      <c r="AQ3" s="91"/>
      <c r="AR3" s="91"/>
      <c r="AS3" s="91"/>
      <c r="AT3" s="91"/>
      <c r="AU3" s="91"/>
      <c r="AV3" s="91"/>
      <c r="AW3" s="91"/>
      <c r="AX3" s="91"/>
      <c r="AY3" s="91"/>
      <c r="AZ3" s="91"/>
      <c r="BA3" s="91"/>
      <c r="BB3" s="91"/>
      <c r="BC3" s="131" t="s">
        <v>26</v>
      </c>
      <c r="BD3" s="136"/>
      <c r="BE3" s="136"/>
      <c r="BF3" s="132"/>
      <c r="BG3" s="20">
        <f>Instellingen!B6</f>
        <v>3</v>
      </c>
      <c r="BH3" s="149"/>
      <c r="BI3" s="150"/>
    </row>
    <row r="4" spans="1:92">
      <c r="A4" s="131" t="s">
        <v>9</v>
      </c>
      <c r="B4" s="132"/>
      <c r="C4" s="155" t="s">
        <v>125</v>
      </c>
      <c r="D4" s="134"/>
      <c r="E4" s="135"/>
      <c r="F4" s="131" t="s">
        <v>33</v>
      </c>
      <c r="G4" s="136"/>
      <c r="H4" s="136"/>
      <c r="I4" s="136"/>
      <c r="J4" s="136"/>
      <c r="K4" s="136"/>
      <c r="L4" s="136"/>
      <c r="M4" s="136"/>
      <c r="N4" s="132"/>
      <c r="O4" s="133">
        <f>Instellingen!B7</f>
        <v>1</v>
      </c>
      <c r="P4" s="134"/>
      <c r="Q4" s="134"/>
      <c r="R4" s="134"/>
      <c r="S4" s="134"/>
      <c r="T4" s="134"/>
      <c r="U4" s="134"/>
      <c r="V4" s="135"/>
      <c r="W4" s="143"/>
      <c r="X4" s="144"/>
      <c r="Y4" s="144"/>
      <c r="Z4" s="144"/>
      <c r="AA4" s="144"/>
      <c r="AB4" s="144"/>
      <c r="AC4" s="144"/>
      <c r="AD4" s="144"/>
      <c r="AE4" s="144"/>
      <c r="AF4" s="144"/>
      <c r="AG4" s="144"/>
      <c r="AH4" s="144"/>
      <c r="AI4" s="144"/>
      <c r="AJ4" s="144"/>
      <c r="AK4" s="144"/>
      <c r="AL4" s="145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131"/>
      <c r="BD4" s="136"/>
      <c r="BE4" s="136"/>
      <c r="BF4" s="132"/>
      <c r="BG4" s="20"/>
      <c r="BH4" s="151"/>
      <c r="BI4" s="152"/>
    </row>
    <row r="5" spans="1:92">
      <c r="A5" s="131" t="s">
        <v>10</v>
      </c>
      <c r="B5" s="132"/>
      <c r="C5" s="133"/>
      <c r="D5" s="134"/>
      <c r="E5" s="135"/>
      <c r="F5" s="131" t="s">
        <v>11</v>
      </c>
      <c r="G5" s="136"/>
      <c r="H5" s="136"/>
      <c r="I5" s="136"/>
      <c r="J5" s="136"/>
      <c r="K5" s="136"/>
      <c r="L5" s="136"/>
      <c r="M5" s="136"/>
      <c r="N5" s="132"/>
      <c r="O5" s="133">
        <f>Instellingen!B5</f>
        <v>99</v>
      </c>
      <c r="P5" s="134"/>
      <c r="Q5" s="134"/>
      <c r="R5" s="134"/>
      <c r="S5" s="134"/>
      <c r="T5" s="134"/>
      <c r="U5" s="134"/>
      <c r="V5" s="135"/>
      <c r="W5" s="146"/>
      <c r="X5" s="147"/>
      <c r="Y5" s="147"/>
      <c r="Z5" s="147"/>
      <c r="AA5" s="147"/>
      <c r="AB5" s="147"/>
      <c r="AC5" s="147"/>
      <c r="AD5" s="147"/>
      <c r="AE5" s="147"/>
      <c r="AF5" s="147"/>
      <c r="AG5" s="147"/>
      <c r="AH5" s="147"/>
      <c r="AI5" s="147"/>
      <c r="AJ5" s="147"/>
      <c r="AK5" s="147"/>
      <c r="AL5" s="148"/>
      <c r="AM5" s="92"/>
      <c r="AN5" s="92"/>
      <c r="AO5" s="92"/>
      <c r="AP5" s="92"/>
      <c r="AQ5" s="92"/>
      <c r="AR5" s="92"/>
      <c r="AS5" s="92"/>
      <c r="AT5" s="92"/>
      <c r="AU5" s="92"/>
      <c r="AV5" s="92"/>
      <c r="AW5" s="92"/>
      <c r="AX5" s="92"/>
      <c r="AY5" s="92"/>
      <c r="AZ5" s="92"/>
      <c r="BA5" s="92"/>
      <c r="BB5" s="92"/>
      <c r="BC5" s="156" t="s">
        <v>12</v>
      </c>
      <c r="BD5" s="157"/>
      <c r="BE5" s="157"/>
      <c r="BF5" s="158"/>
      <c r="BG5" s="8">
        <v>2</v>
      </c>
      <c r="BH5" s="151"/>
      <c r="BI5" s="152"/>
    </row>
    <row r="6" spans="1:92" ht="12.75" customHeight="1">
      <c r="A6" s="159"/>
      <c r="B6" s="160"/>
      <c r="C6" s="160"/>
      <c r="D6" s="160"/>
      <c r="E6" s="161"/>
      <c r="F6" s="36" t="s">
        <v>13</v>
      </c>
      <c r="G6" s="164" t="str">
        <f>Instellingen!B40</f>
        <v>Westervoort</v>
      </c>
      <c r="H6" s="165"/>
      <c r="I6" s="165"/>
      <c r="J6" s="165"/>
      <c r="K6" s="165"/>
      <c r="L6" s="165"/>
      <c r="M6" s="165"/>
      <c r="N6" s="166"/>
      <c r="O6" s="167" t="str">
        <f>Instellingen!B41</f>
        <v>Lathum</v>
      </c>
      <c r="P6" s="168"/>
      <c r="Q6" s="168"/>
      <c r="R6" s="168"/>
      <c r="S6" s="168"/>
      <c r="T6" s="168"/>
      <c r="U6" s="168"/>
      <c r="V6" s="169"/>
      <c r="W6" s="164" t="str">
        <f>Instellingen!B42</f>
        <v>Lathum</v>
      </c>
      <c r="X6" s="165"/>
      <c r="Y6" s="165"/>
      <c r="Z6" s="165"/>
      <c r="AA6" s="165"/>
      <c r="AB6" s="165"/>
      <c r="AC6" s="165"/>
      <c r="AD6" s="166"/>
      <c r="AE6" s="167" t="str">
        <f>Instellingen!B43</f>
        <v xml:space="preserve"> </v>
      </c>
      <c r="AF6" s="168"/>
      <c r="AG6" s="168"/>
      <c r="AH6" s="168"/>
      <c r="AI6" s="168"/>
      <c r="AJ6" s="168"/>
      <c r="AK6" s="168"/>
      <c r="AL6" s="169"/>
      <c r="AM6" s="164" t="str">
        <f>Instellingen!B44</f>
        <v xml:space="preserve"> </v>
      </c>
      <c r="AN6" s="165"/>
      <c r="AO6" s="165"/>
      <c r="AP6" s="165"/>
      <c r="AQ6" s="165"/>
      <c r="AR6" s="165"/>
      <c r="AS6" s="165"/>
      <c r="AT6" s="166"/>
      <c r="AU6" s="167" t="str">
        <f>Instellingen!B45</f>
        <v xml:space="preserve"> </v>
      </c>
      <c r="AV6" s="168"/>
      <c r="AW6" s="168"/>
      <c r="AX6" s="168"/>
      <c r="AY6" s="168"/>
      <c r="AZ6" s="168"/>
      <c r="BA6" s="168"/>
      <c r="BB6" s="169"/>
      <c r="BC6" s="170" t="s">
        <v>32</v>
      </c>
      <c r="BD6" s="171"/>
      <c r="BE6" s="132"/>
      <c r="BF6" s="34"/>
      <c r="BG6" s="20"/>
      <c r="BH6" s="151"/>
      <c r="BI6" s="152"/>
    </row>
    <row r="7" spans="1:92" ht="12.75" customHeight="1">
      <c r="A7" s="162"/>
      <c r="B7" s="162"/>
      <c r="C7" s="162"/>
      <c r="D7" s="162"/>
      <c r="E7" s="163"/>
      <c r="F7" s="36" t="s">
        <v>14</v>
      </c>
      <c r="G7" s="172" t="str">
        <f>Instellingen!C40</f>
        <v>02/05/2026</v>
      </c>
      <c r="H7" s="173"/>
      <c r="I7" s="173"/>
      <c r="J7" s="173"/>
      <c r="K7" s="173"/>
      <c r="L7" s="173"/>
      <c r="M7" s="173"/>
      <c r="N7" s="174"/>
      <c r="O7" s="175" t="str">
        <f>Instellingen!C41</f>
        <v>09/05/2026</v>
      </c>
      <c r="P7" s="176"/>
      <c r="Q7" s="176"/>
      <c r="R7" s="176"/>
      <c r="S7" s="176"/>
      <c r="T7" s="176"/>
      <c r="U7" s="176"/>
      <c r="V7" s="177"/>
      <c r="W7" s="172" t="str">
        <f>Instellingen!C42</f>
        <v>06/06/2026</v>
      </c>
      <c r="X7" s="173"/>
      <c r="Y7" s="173"/>
      <c r="Z7" s="173"/>
      <c r="AA7" s="173"/>
      <c r="AB7" s="173"/>
      <c r="AC7" s="173"/>
      <c r="AD7" s="174"/>
      <c r="AE7" s="178" t="str">
        <f>Instellingen!C43</f>
        <v xml:space="preserve"> </v>
      </c>
      <c r="AF7" s="179"/>
      <c r="AG7" s="179"/>
      <c r="AH7" s="179"/>
      <c r="AI7" s="179"/>
      <c r="AJ7" s="179"/>
      <c r="AK7" s="179"/>
      <c r="AL7" s="180"/>
      <c r="AM7" s="178" t="str">
        <f>Instellingen!C44</f>
        <v xml:space="preserve"> </v>
      </c>
      <c r="AN7" s="181"/>
      <c r="AO7" s="181"/>
      <c r="AP7" s="181"/>
      <c r="AQ7" s="181"/>
      <c r="AR7" s="181"/>
      <c r="AS7" s="181"/>
      <c r="AT7" s="182"/>
      <c r="AU7" s="178" t="str">
        <f>Instellingen!C45</f>
        <v xml:space="preserve"> </v>
      </c>
      <c r="AV7" s="181"/>
      <c r="AW7" s="181"/>
      <c r="AX7" s="181"/>
      <c r="AY7" s="181"/>
      <c r="AZ7" s="181"/>
      <c r="BA7" s="181"/>
      <c r="BB7" s="182"/>
      <c r="BC7" s="37" t="s">
        <v>34</v>
      </c>
      <c r="BD7" s="10" t="s">
        <v>35</v>
      </c>
      <c r="BE7" s="5" t="s">
        <v>36</v>
      </c>
      <c r="BF7" s="3"/>
      <c r="BG7" s="3"/>
      <c r="BH7" s="153"/>
      <c r="BI7" s="154"/>
    </row>
    <row r="8" spans="1:92" ht="25.5" customHeight="1">
      <c r="A8" s="2" t="s">
        <v>18</v>
      </c>
      <c r="B8" s="2" t="s">
        <v>6</v>
      </c>
      <c r="C8" s="2" t="s">
        <v>0</v>
      </c>
      <c r="D8" s="2" t="s">
        <v>1</v>
      </c>
      <c r="E8" s="97" t="s">
        <v>70</v>
      </c>
      <c r="F8" s="36" t="s">
        <v>3</v>
      </c>
      <c r="G8" s="7" t="s">
        <v>73</v>
      </c>
      <c r="H8" s="66" t="s">
        <v>74</v>
      </c>
      <c r="I8" s="66" t="s">
        <v>75</v>
      </c>
      <c r="J8" s="86" t="s">
        <v>76</v>
      </c>
      <c r="K8" s="69" t="s">
        <v>77</v>
      </c>
      <c r="L8" s="69" t="s">
        <v>78</v>
      </c>
      <c r="M8" s="2" t="s">
        <v>4</v>
      </c>
      <c r="N8" s="2" t="s">
        <v>15</v>
      </c>
      <c r="O8" s="89" t="s">
        <v>73</v>
      </c>
      <c r="P8" s="78" t="s">
        <v>74</v>
      </c>
      <c r="Q8" s="78" t="s">
        <v>75</v>
      </c>
      <c r="R8" s="71" t="s">
        <v>76</v>
      </c>
      <c r="S8" s="78" t="s">
        <v>77</v>
      </c>
      <c r="T8" s="78" t="s">
        <v>78</v>
      </c>
      <c r="U8" s="2" t="s">
        <v>4</v>
      </c>
      <c r="V8" s="2" t="s">
        <v>15</v>
      </c>
      <c r="W8" s="89" t="s">
        <v>73</v>
      </c>
      <c r="X8" s="78" t="s">
        <v>74</v>
      </c>
      <c r="Y8" s="78" t="s">
        <v>75</v>
      </c>
      <c r="Z8" s="71" t="s">
        <v>76</v>
      </c>
      <c r="AA8" s="78" t="s">
        <v>77</v>
      </c>
      <c r="AB8" s="78" t="s">
        <v>78</v>
      </c>
      <c r="AC8" s="2" t="s">
        <v>4</v>
      </c>
      <c r="AD8" s="2" t="s">
        <v>15</v>
      </c>
      <c r="AE8" s="89" t="s">
        <v>73</v>
      </c>
      <c r="AF8" s="78" t="s">
        <v>74</v>
      </c>
      <c r="AG8" s="78" t="s">
        <v>75</v>
      </c>
      <c r="AH8" s="71" t="s">
        <v>76</v>
      </c>
      <c r="AI8" s="78" t="s">
        <v>77</v>
      </c>
      <c r="AJ8" s="78" t="s">
        <v>78</v>
      </c>
      <c r="AK8" s="2" t="s">
        <v>4</v>
      </c>
      <c r="AL8" s="2" t="s">
        <v>15</v>
      </c>
      <c r="AM8" s="89" t="s">
        <v>73</v>
      </c>
      <c r="AN8" s="78" t="s">
        <v>74</v>
      </c>
      <c r="AO8" s="78" t="s">
        <v>75</v>
      </c>
      <c r="AP8" s="71" t="s">
        <v>76</v>
      </c>
      <c r="AQ8" s="78" t="s">
        <v>77</v>
      </c>
      <c r="AR8" s="78" t="s">
        <v>78</v>
      </c>
      <c r="AS8" s="2" t="s">
        <v>4</v>
      </c>
      <c r="AT8" s="2" t="s">
        <v>15</v>
      </c>
      <c r="AU8" s="89" t="s">
        <v>73</v>
      </c>
      <c r="AV8" s="78" t="s">
        <v>74</v>
      </c>
      <c r="AW8" s="78" t="s">
        <v>75</v>
      </c>
      <c r="AX8" s="71" t="s">
        <v>76</v>
      </c>
      <c r="AY8" s="78" t="s">
        <v>77</v>
      </c>
      <c r="AZ8" s="78" t="s">
        <v>78</v>
      </c>
      <c r="BA8" s="2" t="s">
        <v>4</v>
      </c>
      <c r="BB8" s="2" t="s">
        <v>15</v>
      </c>
      <c r="BC8" s="38" t="s">
        <v>22</v>
      </c>
      <c r="BD8" s="23" t="s">
        <v>22</v>
      </c>
      <c r="BE8" s="64" t="s">
        <v>22</v>
      </c>
      <c r="BF8" s="22" t="s">
        <v>16</v>
      </c>
      <c r="BG8" s="22" t="s">
        <v>17</v>
      </c>
      <c r="BH8" s="7" t="s">
        <v>68</v>
      </c>
      <c r="BI8" s="2" t="s">
        <v>5</v>
      </c>
      <c r="BK8" s="72" t="s">
        <v>86</v>
      </c>
      <c r="BL8" s="72" t="s">
        <v>79</v>
      </c>
      <c r="BM8" s="72" t="s">
        <v>87</v>
      </c>
      <c r="BN8" s="72" t="s">
        <v>80</v>
      </c>
      <c r="BO8" s="72" t="s">
        <v>97</v>
      </c>
      <c r="BP8" s="72" t="s">
        <v>88</v>
      </c>
      <c r="BQ8" s="72" t="s">
        <v>81</v>
      </c>
      <c r="BR8" s="72" t="s">
        <v>89</v>
      </c>
      <c r="BS8" s="72" t="s">
        <v>101</v>
      </c>
      <c r="BT8" s="73" t="s">
        <v>96</v>
      </c>
      <c r="BU8" s="72" t="s">
        <v>90</v>
      </c>
      <c r="BV8" s="72" t="s">
        <v>82</v>
      </c>
      <c r="BW8" s="72" t="s">
        <v>91</v>
      </c>
      <c r="BX8" s="72" t="s">
        <v>83</v>
      </c>
      <c r="BY8" s="73" t="s">
        <v>95</v>
      </c>
      <c r="BZ8" s="72" t="s">
        <v>92</v>
      </c>
      <c r="CA8" s="72" t="s">
        <v>84</v>
      </c>
      <c r="CB8" s="72" t="s">
        <v>93</v>
      </c>
      <c r="CC8" s="73" t="s">
        <v>85</v>
      </c>
      <c r="CD8" s="73" t="s">
        <v>94</v>
      </c>
      <c r="CE8" s="73" t="s">
        <v>106</v>
      </c>
      <c r="CF8" s="73" t="s">
        <v>107</v>
      </c>
      <c r="CG8" s="73" t="s">
        <v>108</v>
      </c>
      <c r="CH8" s="73" t="s">
        <v>109</v>
      </c>
      <c r="CI8" s="73" t="s">
        <v>110</v>
      </c>
      <c r="CJ8" s="73" t="s">
        <v>111</v>
      </c>
      <c r="CK8" s="73" t="s">
        <v>112</v>
      </c>
      <c r="CL8" s="73" t="s">
        <v>113</v>
      </c>
      <c r="CM8" s="73" t="s">
        <v>114</v>
      </c>
      <c r="CN8" s="73" t="s">
        <v>115</v>
      </c>
    </row>
    <row r="9" spans="1:92">
      <c r="A9" s="1">
        <v>1</v>
      </c>
      <c r="B9" s="1" t="s">
        <v>190</v>
      </c>
      <c r="C9" s="1" t="s">
        <v>341</v>
      </c>
      <c r="D9" s="1" t="s">
        <v>191</v>
      </c>
      <c r="E9" s="96" t="s">
        <v>174</v>
      </c>
      <c r="F9" s="1" t="s">
        <v>192</v>
      </c>
      <c r="G9" s="1">
        <v>4</v>
      </c>
      <c r="H9" s="1">
        <v>72</v>
      </c>
      <c r="I9" s="1">
        <v>7</v>
      </c>
      <c r="J9" s="1"/>
      <c r="K9" s="1"/>
      <c r="L9" s="1"/>
      <c r="M9" s="62">
        <v>6</v>
      </c>
      <c r="N9" s="62">
        <v>6</v>
      </c>
      <c r="O9" s="62">
        <v>0</v>
      </c>
      <c r="P9" s="67">
        <v>72.5</v>
      </c>
      <c r="Q9" s="67">
        <v>7</v>
      </c>
      <c r="R9" s="118"/>
      <c r="U9" s="63">
        <v>2</v>
      </c>
      <c r="V9" s="63">
        <v>2</v>
      </c>
      <c r="W9" s="29">
        <v>0</v>
      </c>
      <c r="X9" s="29">
        <v>77</v>
      </c>
      <c r="Y9" s="29">
        <v>7.5</v>
      </c>
      <c r="Z9" s="29"/>
      <c r="AA9" s="29">
        <v>4</v>
      </c>
      <c r="AB9" s="29">
        <v>41.57</v>
      </c>
      <c r="AC9" s="62">
        <v>1</v>
      </c>
      <c r="AD9" s="62">
        <v>1</v>
      </c>
      <c r="BC9">
        <f t="shared" ref="BC9:BC30" si="0">N9+V9+AD9+AL9+AT9+BB9</f>
        <v>9</v>
      </c>
      <c r="BD9" s="24">
        <f>IF($O$4&gt;0,(LARGE(($N9,$V9,$AD9,$AL9,$AT9,$BB9),1)),"0")</f>
        <v>6</v>
      </c>
      <c r="BE9" s="24">
        <f t="shared" ref="BE9:BE30" si="1">BC9-BD9</f>
        <v>3</v>
      </c>
      <c r="BF9" s="1">
        <v>1</v>
      </c>
      <c r="BK9">
        <f t="shared" ref="BK9:BK30" si="2">IF(G9&gt;99,199,G9)</f>
        <v>4</v>
      </c>
      <c r="BL9">
        <f t="shared" ref="BL9:BL30" si="3">IF(H9="",0,H9)</f>
        <v>72</v>
      </c>
      <c r="BM9">
        <f t="shared" ref="BM9:BM30" si="4">IF(J9&gt;99,199,J9)</f>
        <v>0</v>
      </c>
      <c r="BN9">
        <f t="shared" ref="BN9:BN30" si="5">IF(K9="",0,K9)</f>
        <v>0</v>
      </c>
      <c r="BO9">
        <f t="shared" ref="BO9:BO30" si="6">BK9+BM9</f>
        <v>4</v>
      </c>
      <c r="BP9">
        <f t="shared" ref="BP9:BP30" si="7">IF(O9&gt;99,199,O9)</f>
        <v>0</v>
      </c>
      <c r="BQ9">
        <f t="shared" ref="BQ9:BQ30" si="8">IF(P9="",0,P9)</f>
        <v>72.5</v>
      </c>
      <c r="BR9">
        <f t="shared" ref="BR9:BR30" si="9">IF(R9&gt;99,199,R9)</f>
        <v>0</v>
      </c>
      <c r="BS9">
        <f t="shared" ref="BS9:BS30" si="10">IF(S9="",0,S9)</f>
        <v>0</v>
      </c>
      <c r="BT9">
        <f t="shared" ref="BT9:BT30" si="11">BP9+BR9</f>
        <v>0</v>
      </c>
      <c r="BU9">
        <f t="shared" ref="BU9:BU30" si="12">IF(W9&gt;99,199,W9)</f>
        <v>0</v>
      </c>
      <c r="BV9">
        <f t="shared" ref="BV9:BV30" si="13">IF(X9="",0,X9)</f>
        <v>77</v>
      </c>
      <c r="BW9">
        <f t="shared" ref="BW9:BW30" si="14">IF(Z9&gt;99,199,Z9)</f>
        <v>0</v>
      </c>
      <c r="BX9">
        <f t="shared" ref="BX9:BX30" si="15">IF(AA9="",0,AA9)</f>
        <v>4</v>
      </c>
      <c r="BY9">
        <f t="shared" ref="BY9:BY30" si="16">BU9+BW9</f>
        <v>0</v>
      </c>
      <c r="BZ9">
        <f t="shared" ref="BZ9:BZ30" si="17">IF(AE9&gt;99,199,AE9)</f>
        <v>0</v>
      </c>
      <c r="CA9">
        <f t="shared" ref="CA9:CA30" si="18">IF(AF9="",0,AF9)</f>
        <v>0</v>
      </c>
      <c r="CB9">
        <f t="shared" ref="CB9:CB30" si="19">IF(AH9&gt;99,199,AH9)</f>
        <v>0</v>
      </c>
      <c r="CC9">
        <f t="shared" ref="CC9:CC30" si="20">IF(AI9="",0,AI9)</f>
        <v>0</v>
      </c>
      <c r="CD9">
        <f t="shared" ref="CD9:CD30" si="21">BZ9+CB9</f>
        <v>0</v>
      </c>
      <c r="CE9">
        <f t="shared" ref="CE9:CE30" si="22">IF(AM9&gt;99,199,AM9)</f>
        <v>0</v>
      </c>
      <c r="CF9">
        <f t="shared" ref="CF9:CF30" si="23">IF(AN9="",0,AN9)</f>
        <v>0</v>
      </c>
      <c r="CG9">
        <f t="shared" ref="CG9:CG30" si="24">IF(AP9&gt;99,199,AP9)</f>
        <v>0</v>
      </c>
      <c r="CH9">
        <f t="shared" ref="CH9:CH30" si="25">IF(AQ9="",0,AQ9)</f>
        <v>0</v>
      </c>
      <c r="CI9">
        <f t="shared" ref="CI9:CI30" si="26">CE9+CG9</f>
        <v>0</v>
      </c>
      <c r="CJ9">
        <f t="shared" ref="CJ9:CJ30" si="27">IF(AU9&gt;99,199,AU9)</f>
        <v>0</v>
      </c>
      <c r="CK9">
        <f t="shared" ref="CK9:CK30" si="28">IF(AV9="",0,AV9)</f>
        <v>0</v>
      </c>
      <c r="CL9">
        <f t="shared" ref="CL9:CL30" si="29">IF(AX9&gt;99,199,AX9)</f>
        <v>0</v>
      </c>
      <c r="CM9">
        <f t="shared" ref="CM9:CM30" si="30">IF(AY9="",0,AY9)</f>
        <v>0</v>
      </c>
      <c r="CN9">
        <f t="shared" ref="CN9:CN30" si="31">CJ9+CL9</f>
        <v>0</v>
      </c>
    </row>
    <row r="10" spans="1:92">
      <c r="A10" s="1">
        <v>2</v>
      </c>
      <c r="B10" s="1" t="s">
        <v>172</v>
      </c>
      <c r="C10" s="116" t="s">
        <v>327</v>
      </c>
      <c r="D10" s="1" t="s">
        <v>173</v>
      </c>
      <c r="E10" s="1" t="s">
        <v>174</v>
      </c>
      <c r="F10" s="1" t="s">
        <v>175</v>
      </c>
      <c r="G10" s="1">
        <v>0</v>
      </c>
      <c r="H10" s="1">
        <v>68</v>
      </c>
      <c r="I10" s="1">
        <v>7</v>
      </c>
      <c r="J10" s="1">
        <v>0</v>
      </c>
      <c r="K10" s="1">
        <v>68</v>
      </c>
      <c r="L10" s="1">
        <v>7</v>
      </c>
      <c r="M10" s="62">
        <v>1</v>
      </c>
      <c r="N10" s="62">
        <v>1</v>
      </c>
      <c r="O10" s="62">
        <v>4</v>
      </c>
      <c r="P10" s="68">
        <v>67.5</v>
      </c>
      <c r="Q10" s="68">
        <v>6.5</v>
      </c>
      <c r="R10" s="62"/>
      <c r="U10" s="63">
        <v>6</v>
      </c>
      <c r="V10" s="63">
        <v>6</v>
      </c>
      <c r="W10" s="1">
        <v>4</v>
      </c>
      <c r="X10" s="1">
        <v>72.5</v>
      </c>
      <c r="Y10" s="1">
        <v>7</v>
      </c>
      <c r="Z10" s="1"/>
      <c r="AA10" s="1"/>
      <c r="AB10" s="1"/>
      <c r="AC10" s="62">
        <v>2</v>
      </c>
      <c r="AD10" s="62">
        <v>2</v>
      </c>
      <c r="BC10">
        <f t="shared" si="0"/>
        <v>9</v>
      </c>
      <c r="BD10" s="24">
        <f>IF($O$4&gt;0,(LARGE(($N10,$V10,$AD10,$AL10,$AT10,$BB10),1)),"0")</f>
        <v>6</v>
      </c>
      <c r="BE10" s="24">
        <f t="shared" si="1"/>
        <v>3</v>
      </c>
      <c r="BF10" s="1">
        <v>2</v>
      </c>
      <c r="BK10">
        <f t="shared" si="2"/>
        <v>0</v>
      </c>
      <c r="BL10">
        <f t="shared" si="3"/>
        <v>68</v>
      </c>
      <c r="BM10">
        <f t="shared" si="4"/>
        <v>0</v>
      </c>
      <c r="BN10">
        <f t="shared" si="5"/>
        <v>68</v>
      </c>
      <c r="BO10">
        <f t="shared" si="6"/>
        <v>0</v>
      </c>
      <c r="BP10">
        <f t="shared" si="7"/>
        <v>4</v>
      </c>
      <c r="BQ10">
        <f t="shared" si="8"/>
        <v>67.5</v>
      </c>
      <c r="BR10">
        <f t="shared" si="9"/>
        <v>0</v>
      </c>
      <c r="BS10">
        <f t="shared" si="10"/>
        <v>0</v>
      </c>
      <c r="BT10">
        <f t="shared" si="11"/>
        <v>4</v>
      </c>
      <c r="BU10">
        <f t="shared" si="12"/>
        <v>4</v>
      </c>
      <c r="BV10">
        <f t="shared" si="13"/>
        <v>72.5</v>
      </c>
      <c r="BW10">
        <f t="shared" si="14"/>
        <v>0</v>
      </c>
      <c r="BX10">
        <f t="shared" si="15"/>
        <v>0</v>
      </c>
      <c r="BY10">
        <f t="shared" si="16"/>
        <v>4</v>
      </c>
      <c r="BZ10">
        <f t="shared" si="17"/>
        <v>0</v>
      </c>
      <c r="CA10">
        <f t="shared" si="18"/>
        <v>0</v>
      </c>
      <c r="CB10">
        <f t="shared" si="19"/>
        <v>0</v>
      </c>
      <c r="CC10">
        <f t="shared" si="20"/>
        <v>0</v>
      </c>
      <c r="CD10">
        <f t="shared" si="21"/>
        <v>0</v>
      </c>
      <c r="CE10">
        <f t="shared" si="22"/>
        <v>0</v>
      </c>
      <c r="CF10">
        <f t="shared" si="23"/>
        <v>0</v>
      </c>
      <c r="CG10">
        <f t="shared" si="24"/>
        <v>0</v>
      </c>
      <c r="CH10">
        <f t="shared" si="25"/>
        <v>0</v>
      </c>
      <c r="CI10">
        <f t="shared" si="26"/>
        <v>0</v>
      </c>
      <c r="CJ10">
        <f t="shared" si="27"/>
        <v>0</v>
      </c>
      <c r="CK10">
        <f t="shared" si="28"/>
        <v>0</v>
      </c>
      <c r="CL10">
        <f t="shared" si="29"/>
        <v>0</v>
      </c>
      <c r="CM10">
        <f t="shared" si="30"/>
        <v>0</v>
      </c>
      <c r="CN10">
        <f t="shared" si="31"/>
        <v>0</v>
      </c>
    </row>
    <row r="11" spans="1:92">
      <c r="A11" s="1">
        <v>3</v>
      </c>
      <c r="B11" s="1" t="s">
        <v>180</v>
      </c>
      <c r="C11" s="1" t="s">
        <v>181</v>
      </c>
      <c r="D11" s="1" t="s">
        <v>182</v>
      </c>
      <c r="E11" s="1" t="s">
        <v>174</v>
      </c>
      <c r="F11" s="1" t="s">
        <v>183</v>
      </c>
      <c r="G11" s="1">
        <v>0</v>
      </c>
      <c r="H11" s="1">
        <v>65</v>
      </c>
      <c r="I11" s="1">
        <v>6.5</v>
      </c>
      <c r="J11" s="1">
        <v>0</v>
      </c>
      <c r="K11" s="1">
        <v>65</v>
      </c>
      <c r="L11" s="1">
        <v>6.5</v>
      </c>
      <c r="M11" s="62">
        <v>2</v>
      </c>
      <c r="N11" s="62">
        <v>3</v>
      </c>
      <c r="O11" s="62">
        <v>0</v>
      </c>
      <c r="P11" s="67">
        <v>72.5</v>
      </c>
      <c r="Q11" s="67">
        <v>7.5</v>
      </c>
      <c r="R11" s="87"/>
      <c r="U11" s="63">
        <v>1</v>
      </c>
      <c r="V11" s="63">
        <v>1</v>
      </c>
      <c r="W11" s="125" t="s">
        <v>420</v>
      </c>
      <c r="X11" s="121"/>
      <c r="Y11" s="121"/>
      <c r="Z11" s="119"/>
      <c r="AA11" s="121"/>
      <c r="AB11" s="121"/>
      <c r="AD11" s="62">
        <v>99</v>
      </c>
      <c r="BC11">
        <f t="shared" si="0"/>
        <v>103</v>
      </c>
      <c r="BD11" s="24">
        <f>IF($O$4&gt;0,(LARGE(($N11,$V11,$AD11,$AL11,$AT11,$BB11),1)),"0")</f>
        <v>99</v>
      </c>
      <c r="BE11" s="24">
        <f t="shared" si="1"/>
        <v>4</v>
      </c>
      <c r="BI11" s="116" t="s">
        <v>421</v>
      </c>
      <c r="BK11">
        <f t="shared" si="2"/>
        <v>0</v>
      </c>
      <c r="BL11">
        <f t="shared" si="3"/>
        <v>65</v>
      </c>
      <c r="BM11">
        <f t="shared" si="4"/>
        <v>0</v>
      </c>
      <c r="BN11">
        <f t="shared" si="5"/>
        <v>65</v>
      </c>
      <c r="BO11">
        <f t="shared" si="6"/>
        <v>0</v>
      </c>
      <c r="BP11">
        <f t="shared" si="7"/>
        <v>0</v>
      </c>
      <c r="BQ11">
        <f t="shared" si="8"/>
        <v>72.5</v>
      </c>
      <c r="BR11">
        <f t="shared" si="9"/>
        <v>0</v>
      </c>
      <c r="BS11">
        <f t="shared" si="10"/>
        <v>0</v>
      </c>
      <c r="BT11">
        <f t="shared" si="11"/>
        <v>0</v>
      </c>
      <c r="BU11">
        <f t="shared" si="12"/>
        <v>199</v>
      </c>
      <c r="BV11">
        <f t="shared" si="13"/>
        <v>0</v>
      </c>
      <c r="BW11">
        <f t="shared" si="14"/>
        <v>0</v>
      </c>
      <c r="BX11">
        <f t="shared" si="15"/>
        <v>0</v>
      </c>
      <c r="BY11">
        <f t="shared" si="16"/>
        <v>199</v>
      </c>
      <c r="BZ11">
        <f t="shared" si="17"/>
        <v>0</v>
      </c>
      <c r="CA11">
        <f t="shared" si="18"/>
        <v>0</v>
      </c>
      <c r="CB11">
        <f t="shared" si="19"/>
        <v>0</v>
      </c>
      <c r="CC11">
        <f t="shared" si="20"/>
        <v>0</v>
      </c>
      <c r="CD11">
        <f t="shared" si="21"/>
        <v>0</v>
      </c>
      <c r="CE11">
        <f t="shared" si="22"/>
        <v>0</v>
      </c>
      <c r="CF11">
        <f t="shared" si="23"/>
        <v>0</v>
      </c>
      <c r="CG11">
        <f t="shared" si="24"/>
        <v>0</v>
      </c>
      <c r="CH11">
        <f t="shared" si="25"/>
        <v>0</v>
      </c>
      <c r="CI11">
        <f t="shared" si="26"/>
        <v>0</v>
      </c>
      <c r="CJ11">
        <f t="shared" si="27"/>
        <v>0</v>
      </c>
      <c r="CK11">
        <f t="shared" si="28"/>
        <v>0</v>
      </c>
      <c r="CL11">
        <f t="shared" si="29"/>
        <v>0</v>
      </c>
      <c r="CM11">
        <f t="shared" si="30"/>
        <v>0</v>
      </c>
      <c r="CN11">
        <f t="shared" si="31"/>
        <v>0</v>
      </c>
    </row>
    <row r="12" spans="1:92">
      <c r="A12" s="1">
        <v>4</v>
      </c>
      <c r="B12" s="1" t="s">
        <v>197</v>
      </c>
      <c r="C12" s="116" t="s">
        <v>330</v>
      </c>
      <c r="D12" s="1" t="s">
        <v>198</v>
      </c>
      <c r="E12" s="1" t="s">
        <v>174</v>
      </c>
      <c r="F12" s="1" t="s">
        <v>189</v>
      </c>
      <c r="G12" s="1">
        <v>8</v>
      </c>
      <c r="H12" s="1">
        <v>62</v>
      </c>
      <c r="I12" s="1">
        <v>6</v>
      </c>
      <c r="J12" s="1"/>
      <c r="K12" s="1"/>
      <c r="L12" s="1"/>
      <c r="M12" s="62">
        <v>8</v>
      </c>
      <c r="N12" s="62">
        <v>8</v>
      </c>
      <c r="O12" s="62">
        <v>0</v>
      </c>
      <c r="P12" s="67">
        <v>70.5</v>
      </c>
      <c r="Q12" s="67">
        <v>7.5</v>
      </c>
      <c r="U12" s="63">
        <v>3</v>
      </c>
      <c r="V12" s="63">
        <v>3</v>
      </c>
      <c r="W12" s="1">
        <v>8</v>
      </c>
      <c r="X12" s="1">
        <v>65</v>
      </c>
      <c r="Y12" s="1">
        <v>6.5</v>
      </c>
      <c r="Z12" s="1"/>
      <c r="AA12" s="1"/>
      <c r="AB12" s="1"/>
      <c r="AC12" s="62">
        <v>3</v>
      </c>
      <c r="AD12" s="62">
        <v>3</v>
      </c>
      <c r="BC12">
        <f t="shared" si="0"/>
        <v>14</v>
      </c>
      <c r="BD12" s="24">
        <f>IF($O$4&gt;0,(LARGE(($N12,$V12,$AD12,$AL12,$AT12,$BB12),1)),"0")</f>
        <v>8</v>
      </c>
      <c r="BE12" s="24">
        <f t="shared" si="1"/>
        <v>6</v>
      </c>
      <c r="BF12" s="1">
        <v>3</v>
      </c>
      <c r="BK12">
        <f t="shared" si="2"/>
        <v>8</v>
      </c>
      <c r="BL12">
        <f t="shared" si="3"/>
        <v>62</v>
      </c>
      <c r="BM12">
        <f t="shared" si="4"/>
        <v>0</v>
      </c>
      <c r="BN12">
        <f t="shared" si="5"/>
        <v>0</v>
      </c>
      <c r="BO12">
        <f t="shared" si="6"/>
        <v>8</v>
      </c>
      <c r="BP12">
        <f t="shared" si="7"/>
        <v>0</v>
      </c>
      <c r="BQ12">
        <f t="shared" si="8"/>
        <v>70.5</v>
      </c>
      <c r="BR12">
        <f t="shared" si="9"/>
        <v>0</v>
      </c>
      <c r="BS12">
        <f t="shared" si="10"/>
        <v>0</v>
      </c>
      <c r="BT12">
        <f t="shared" si="11"/>
        <v>0</v>
      </c>
      <c r="BU12">
        <f t="shared" si="12"/>
        <v>8</v>
      </c>
      <c r="BV12">
        <f t="shared" si="13"/>
        <v>65</v>
      </c>
      <c r="BW12">
        <f t="shared" si="14"/>
        <v>0</v>
      </c>
      <c r="BX12">
        <f t="shared" si="15"/>
        <v>0</v>
      </c>
      <c r="BY12">
        <f t="shared" si="16"/>
        <v>8</v>
      </c>
      <c r="BZ12">
        <f t="shared" si="17"/>
        <v>0</v>
      </c>
      <c r="CA12">
        <f t="shared" si="18"/>
        <v>0</v>
      </c>
      <c r="CB12">
        <f t="shared" si="19"/>
        <v>0</v>
      </c>
      <c r="CC12">
        <f t="shared" si="20"/>
        <v>0</v>
      </c>
      <c r="CD12">
        <f t="shared" si="21"/>
        <v>0</v>
      </c>
      <c r="CE12">
        <f t="shared" si="22"/>
        <v>0</v>
      </c>
      <c r="CF12">
        <f t="shared" si="23"/>
        <v>0</v>
      </c>
      <c r="CG12">
        <f t="shared" si="24"/>
        <v>0</v>
      </c>
      <c r="CH12">
        <f t="shared" si="25"/>
        <v>0</v>
      </c>
      <c r="CI12">
        <f t="shared" si="26"/>
        <v>0</v>
      </c>
      <c r="CJ12">
        <f t="shared" si="27"/>
        <v>0</v>
      </c>
      <c r="CK12">
        <f t="shared" si="28"/>
        <v>0</v>
      </c>
      <c r="CL12">
        <f t="shared" si="29"/>
        <v>0</v>
      </c>
      <c r="CM12">
        <f t="shared" si="30"/>
        <v>0</v>
      </c>
      <c r="CN12">
        <f t="shared" si="31"/>
        <v>0</v>
      </c>
    </row>
    <row r="13" spans="1:92">
      <c r="A13" s="1">
        <v>5</v>
      </c>
      <c r="B13" s="1" t="s">
        <v>187</v>
      </c>
      <c r="C13" s="116" t="s">
        <v>329</v>
      </c>
      <c r="D13" s="1" t="s">
        <v>188</v>
      </c>
      <c r="E13" s="1" t="s">
        <v>174</v>
      </c>
      <c r="F13" s="1" t="s">
        <v>189</v>
      </c>
      <c r="G13" s="1">
        <v>0</v>
      </c>
      <c r="H13" s="1">
        <v>70</v>
      </c>
      <c r="I13" s="1">
        <v>7</v>
      </c>
      <c r="J13" s="1">
        <v>1</v>
      </c>
      <c r="K13" s="1">
        <v>70</v>
      </c>
      <c r="L13" s="1">
        <v>7</v>
      </c>
      <c r="M13" s="62">
        <v>4</v>
      </c>
      <c r="N13" s="62">
        <v>5</v>
      </c>
      <c r="V13" s="63">
        <v>99</v>
      </c>
      <c r="W13" s="62">
        <v>11</v>
      </c>
      <c r="X13" s="68">
        <v>68</v>
      </c>
      <c r="Y13" s="68">
        <v>6.5</v>
      </c>
      <c r="AC13" s="62">
        <v>4</v>
      </c>
      <c r="AD13" s="62">
        <v>4</v>
      </c>
      <c r="BC13">
        <f t="shared" si="0"/>
        <v>108</v>
      </c>
      <c r="BD13" s="24">
        <f>IF($O$4&gt;0,(LARGE(($N13,$V13,$AD13,$AL13,$AT13,$BB13),1)),"0")</f>
        <v>99</v>
      </c>
      <c r="BE13" s="24">
        <f t="shared" si="1"/>
        <v>9</v>
      </c>
      <c r="BF13" s="1">
        <v>4</v>
      </c>
      <c r="BK13">
        <f t="shared" si="2"/>
        <v>0</v>
      </c>
      <c r="BL13">
        <f t="shared" si="3"/>
        <v>70</v>
      </c>
      <c r="BM13">
        <f t="shared" si="4"/>
        <v>1</v>
      </c>
      <c r="BN13">
        <f t="shared" si="5"/>
        <v>70</v>
      </c>
      <c r="BO13">
        <f t="shared" si="6"/>
        <v>1</v>
      </c>
      <c r="BP13">
        <f t="shared" si="7"/>
        <v>0</v>
      </c>
      <c r="BQ13">
        <f t="shared" si="8"/>
        <v>0</v>
      </c>
      <c r="BR13">
        <f t="shared" si="9"/>
        <v>0</v>
      </c>
      <c r="BS13">
        <f t="shared" si="10"/>
        <v>0</v>
      </c>
      <c r="BT13">
        <f t="shared" si="11"/>
        <v>0</v>
      </c>
      <c r="BU13">
        <f t="shared" si="12"/>
        <v>11</v>
      </c>
      <c r="BV13">
        <f t="shared" si="13"/>
        <v>68</v>
      </c>
      <c r="BW13">
        <f t="shared" si="14"/>
        <v>0</v>
      </c>
      <c r="BX13">
        <f t="shared" si="15"/>
        <v>0</v>
      </c>
      <c r="BY13">
        <f t="shared" si="16"/>
        <v>11</v>
      </c>
      <c r="BZ13">
        <f t="shared" si="17"/>
        <v>0</v>
      </c>
      <c r="CA13">
        <f t="shared" si="18"/>
        <v>0</v>
      </c>
      <c r="CB13">
        <f t="shared" si="19"/>
        <v>0</v>
      </c>
      <c r="CC13">
        <f t="shared" si="20"/>
        <v>0</v>
      </c>
      <c r="CD13">
        <f t="shared" si="21"/>
        <v>0</v>
      </c>
      <c r="CE13">
        <f t="shared" si="22"/>
        <v>0</v>
      </c>
      <c r="CF13">
        <f t="shared" si="23"/>
        <v>0</v>
      </c>
      <c r="CG13">
        <f t="shared" si="24"/>
        <v>0</v>
      </c>
      <c r="CH13">
        <f t="shared" si="25"/>
        <v>0</v>
      </c>
      <c r="CI13">
        <f t="shared" si="26"/>
        <v>0</v>
      </c>
      <c r="CJ13">
        <f t="shared" si="27"/>
        <v>0</v>
      </c>
      <c r="CK13">
        <f t="shared" si="28"/>
        <v>0</v>
      </c>
      <c r="CL13">
        <f t="shared" si="29"/>
        <v>0</v>
      </c>
      <c r="CM13">
        <f t="shared" si="30"/>
        <v>0</v>
      </c>
      <c r="CN13">
        <f t="shared" si="31"/>
        <v>0</v>
      </c>
    </row>
    <row r="14" spans="1:92">
      <c r="A14" s="1">
        <v>6</v>
      </c>
      <c r="B14" s="1" t="s">
        <v>184</v>
      </c>
      <c r="C14" s="116" t="s">
        <v>328</v>
      </c>
      <c r="D14" s="1" t="s">
        <v>185</v>
      </c>
      <c r="E14" s="1" t="s">
        <v>174</v>
      </c>
      <c r="F14" s="1" t="s">
        <v>186</v>
      </c>
      <c r="G14" s="1">
        <v>0</v>
      </c>
      <c r="H14" s="1">
        <v>63.5</v>
      </c>
      <c r="I14" s="1">
        <v>6.5</v>
      </c>
      <c r="J14" s="1">
        <v>0</v>
      </c>
      <c r="K14" s="1">
        <v>63.5</v>
      </c>
      <c r="L14" s="1">
        <v>6.5</v>
      </c>
      <c r="M14" s="62">
        <v>3</v>
      </c>
      <c r="N14" s="62">
        <v>4</v>
      </c>
      <c r="O14" s="62">
        <v>8</v>
      </c>
      <c r="P14" s="68">
        <v>65</v>
      </c>
      <c r="Q14" s="68">
        <v>6.5</v>
      </c>
      <c r="U14" s="63">
        <v>8</v>
      </c>
      <c r="V14" s="63">
        <v>8</v>
      </c>
      <c r="W14" s="124" t="s">
        <v>224</v>
      </c>
      <c r="AD14" s="62">
        <v>90</v>
      </c>
      <c r="BC14">
        <f t="shared" si="0"/>
        <v>102</v>
      </c>
      <c r="BD14" s="24">
        <f>IF($O$4&gt;0,(LARGE(($N14,$V14,$AD14,$AL14,$AT14,$BB14),1)),"0")</f>
        <v>90</v>
      </c>
      <c r="BE14" s="24">
        <f t="shared" si="1"/>
        <v>12</v>
      </c>
      <c r="BG14" s="1">
        <v>1</v>
      </c>
      <c r="BK14">
        <f t="shared" si="2"/>
        <v>0</v>
      </c>
      <c r="BL14">
        <f t="shared" si="3"/>
        <v>63.5</v>
      </c>
      <c r="BM14">
        <f t="shared" si="4"/>
        <v>0</v>
      </c>
      <c r="BN14">
        <f t="shared" si="5"/>
        <v>63.5</v>
      </c>
      <c r="BO14">
        <f t="shared" si="6"/>
        <v>0</v>
      </c>
      <c r="BP14">
        <f t="shared" si="7"/>
        <v>8</v>
      </c>
      <c r="BQ14">
        <f t="shared" si="8"/>
        <v>65</v>
      </c>
      <c r="BR14">
        <f t="shared" si="9"/>
        <v>0</v>
      </c>
      <c r="BS14">
        <f t="shared" si="10"/>
        <v>0</v>
      </c>
      <c r="BT14">
        <f t="shared" si="11"/>
        <v>8</v>
      </c>
      <c r="BU14">
        <f t="shared" si="12"/>
        <v>199</v>
      </c>
      <c r="BV14">
        <f t="shared" si="13"/>
        <v>0</v>
      </c>
      <c r="BW14">
        <f t="shared" si="14"/>
        <v>0</v>
      </c>
      <c r="BX14">
        <f t="shared" si="15"/>
        <v>0</v>
      </c>
      <c r="BY14">
        <f t="shared" si="16"/>
        <v>199</v>
      </c>
      <c r="BZ14">
        <f t="shared" si="17"/>
        <v>0</v>
      </c>
      <c r="CA14">
        <f t="shared" si="18"/>
        <v>0</v>
      </c>
      <c r="CB14">
        <f t="shared" si="19"/>
        <v>0</v>
      </c>
      <c r="CC14">
        <f t="shared" si="20"/>
        <v>0</v>
      </c>
      <c r="CD14">
        <f t="shared" si="21"/>
        <v>0</v>
      </c>
      <c r="CE14">
        <f t="shared" si="22"/>
        <v>0</v>
      </c>
      <c r="CF14">
        <f t="shared" si="23"/>
        <v>0</v>
      </c>
      <c r="CG14">
        <f t="shared" si="24"/>
        <v>0</v>
      </c>
      <c r="CH14">
        <f t="shared" si="25"/>
        <v>0</v>
      </c>
      <c r="CI14">
        <f t="shared" si="26"/>
        <v>0</v>
      </c>
      <c r="CJ14">
        <f t="shared" si="27"/>
        <v>0</v>
      </c>
      <c r="CK14">
        <f t="shared" si="28"/>
        <v>0</v>
      </c>
      <c r="CL14">
        <f t="shared" si="29"/>
        <v>0</v>
      </c>
      <c r="CM14">
        <f t="shared" si="30"/>
        <v>0</v>
      </c>
      <c r="CN14">
        <f t="shared" si="31"/>
        <v>0</v>
      </c>
    </row>
    <row r="15" spans="1:92">
      <c r="A15" s="1">
        <v>7</v>
      </c>
      <c r="B15" s="1" t="s">
        <v>193</v>
      </c>
      <c r="C15" s="1" t="s">
        <v>194</v>
      </c>
      <c r="D15" s="1" t="s">
        <v>195</v>
      </c>
      <c r="E15" s="1" t="s">
        <v>174</v>
      </c>
      <c r="F15" s="1" t="s">
        <v>196</v>
      </c>
      <c r="G15" s="1">
        <v>4</v>
      </c>
      <c r="H15" s="1">
        <v>62</v>
      </c>
      <c r="I15" s="1">
        <v>6</v>
      </c>
      <c r="J15" s="1"/>
      <c r="K15" s="1"/>
      <c r="L15" s="1"/>
      <c r="M15" s="62">
        <v>7</v>
      </c>
      <c r="N15" s="62">
        <v>7</v>
      </c>
      <c r="V15" s="63">
        <v>99</v>
      </c>
      <c r="AD15" s="62">
        <v>99</v>
      </c>
      <c r="BC15">
        <f t="shared" si="0"/>
        <v>205</v>
      </c>
      <c r="BD15" s="24">
        <f>IF($O$4&gt;0,(LARGE(($N15,$V15,$AD15,$AL15,$AT15,$BB15),1)),"0")</f>
        <v>99</v>
      </c>
      <c r="BE15" s="24">
        <f t="shared" si="1"/>
        <v>106</v>
      </c>
      <c r="BK15">
        <f t="shared" si="2"/>
        <v>4</v>
      </c>
      <c r="BL15">
        <f t="shared" si="3"/>
        <v>62</v>
      </c>
      <c r="BM15">
        <f t="shared" si="4"/>
        <v>0</v>
      </c>
      <c r="BN15">
        <f t="shared" si="5"/>
        <v>0</v>
      </c>
      <c r="BO15">
        <f t="shared" si="6"/>
        <v>4</v>
      </c>
      <c r="BP15">
        <f t="shared" si="7"/>
        <v>0</v>
      </c>
      <c r="BQ15">
        <f t="shared" si="8"/>
        <v>0</v>
      </c>
      <c r="BR15">
        <f t="shared" si="9"/>
        <v>0</v>
      </c>
      <c r="BS15">
        <f t="shared" si="10"/>
        <v>0</v>
      </c>
      <c r="BT15">
        <f t="shared" si="11"/>
        <v>0</v>
      </c>
      <c r="BU15">
        <f t="shared" si="12"/>
        <v>0</v>
      </c>
      <c r="BV15">
        <f t="shared" si="13"/>
        <v>0</v>
      </c>
      <c r="BW15">
        <f t="shared" si="14"/>
        <v>0</v>
      </c>
      <c r="BX15">
        <f t="shared" si="15"/>
        <v>0</v>
      </c>
      <c r="BY15">
        <f t="shared" si="16"/>
        <v>0</v>
      </c>
      <c r="BZ15">
        <f t="shared" si="17"/>
        <v>0</v>
      </c>
      <c r="CA15">
        <f t="shared" si="18"/>
        <v>0</v>
      </c>
      <c r="CB15">
        <f t="shared" si="19"/>
        <v>0</v>
      </c>
      <c r="CC15">
        <f t="shared" si="20"/>
        <v>0</v>
      </c>
      <c r="CD15">
        <f t="shared" si="21"/>
        <v>0</v>
      </c>
      <c r="CE15">
        <f t="shared" si="22"/>
        <v>0</v>
      </c>
      <c r="CF15">
        <f t="shared" si="23"/>
        <v>0</v>
      </c>
      <c r="CG15">
        <f t="shared" si="24"/>
        <v>0</v>
      </c>
      <c r="CH15">
        <f t="shared" si="25"/>
        <v>0</v>
      </c>
      <c r="CI15">
        <f t="shared" si="26"/>
        <v>0</v>
      </c>
      <c r="CJ15">
        <f t="shared" si="27"/>
        <v>0</v>
      </c>
      <c r="CK15">
        <f t="shared" si="28"/>
        <v>0</v>
      </c>
      <c r="CL15">
        <f t="shared" si="29"/>
        <v>0</v>
      </c>
      <c r="CM15">
        <f t="shared" si="30"/>
        <v>0</v>
      </c>
      <c r="CN15">
        <f t="shared" si="31"/>
        <v>0</v>
      </c>
    </row>
    <row r="16" spans="1:92">
      <c r="A16" s="1">
        <v>8</v>
      </c>
      <c r="B16" s="1" t="s">
        <v>199</v>
      </c>
      <c r="C16" s="1" t="s">
        <v>200</v>
      </c>
      <c r="D16" s="1" t="s">
        <v>201</v>
      </c>
      <c r="E16" s="1" t="s">
        <v>174</v>
      </c>
      <c r="F16" s="1" t="s">
        <v>189</v>
      </c>
      <c r="G16" s="1">
        <v>10</v>
      </c>
      <c r="H16" s="1">
        <v>75</v>
      </c>
      <c r="I16" s="1">
        <v>7.5</v>
      </c>
      <c r="J16" s="1"/>
      <c r="K16" s="1"/>
      <c r="L16" s="1"/>
      <c r="M16" s="62">
        <v>9</v>
      </c>
      <c r="N16" s="62">
        <v>9</v>
      </c>
      <c r="P16" s="117"/>
      <c r="Q16" s="117"/>
      <c r="V16" s="63">
        <v>99</v>
      </c>
      <c r="AD16" s="62">
        <v>99</v>
      </c>
      <c r="BC16">
        <f t="shared" si="0"/>
        <v>207</v>
      </c>
      <c r="BD16" s="24">
        <f>IF($O$4&gt;0,(LARGE(($N16,$V16,$AD16,$AL16,$AT16,$BB16),1)),"0")</f>
        <v>99</v>
      </c>
      <c r="BE16" s="24">
        <f t="shared" si="1"/>
        <v>108</v>
      </c>
      <c r="BK16">
        <f t="shared" si="2"/>
        <v>10</v>
      </c>
      <c r="BL16">
        <f t="shared" si="3"/>
        <v>75</v>
      </c>
      <c r="BM16">
        <f t="shared" si="4"/>
        <v>0</v>
      </c>
      <c r="BN16">
        <f t="shared" si="5"/>
        <v>0</v>
      </c>
      <c r="BO16">
        <f t="shared" si="6"/>
        <v>10</v>
      </c>
      <c r="BP16">
        <f t="shared" si="7"/>
        <v>0</v>
      </c>
      <c r="BQ16">
        <f t="shared" si="8"/>
        <v>0</v>
      </c>
      <c r="BR16">
        <f t="shared" si="9"/>
        <v>0</v>
      </c>
      <c r="BS16">
        <f t="shared" si="10"/>
        <v>0</v>
      </c>
      <c r="BT16">
        <f t="shared" si="11"/>
        <v>0</v>
      </c>
      <c r="BU16">
        <f t="shared" si="12"/>
        <v>0</v>
      </c>
      <c r="BV16">
        <f t="shared" si="13"/>
        <v>0</v>
      </c>
      <c r="BW16">
        <f t="shared" si="14"/>
        <v>0</v>
      </c>
      <c r="BX16">
        <f t="shared" si="15"/>
        <v>0</v>
      </c>
      <c r="BY16">
        <f t="shared" si="16"/>
        <v>0</v>
      </c>
      <c r="BZ16">
        <f t="shared" si="17"/>
        <v>0</v>
      </c>
      <c r="CA16">
        <f t="shared" si="18"/>
        <v>0</v>
      </c>
      <c r="CB16">
        <f t="shared" si="19"/>
        <v>0</v>
      </c>
      <c r="CC16">
        <f t="shared" si="20"/>
        <v>0</v>
      </c>
      <c r="CD16">
        <f t="shared" si="21"/>
        <v>0</v>
      </c>
      <c r="CE16">
        <f t="shared" si="22"/>
        <v>0</v>
      </c>
      <c r="CF16">
        <f t="shared" si="23"/>
        <v>0</v>
      </c>
      <c r="CG16">
        <f t="shared" si="24"/>
        <v>0</v>
      </c>
      <c r="CH16">
        <f t="shared" si="25"/>
        <v>0</v>
      </c>
      <c r="CI16">
        <f t="shared" si="26"/>
        <v>0</v>
      </c>
      <c r="CJ16">
        <f t="shared" si="27"/>
        <v>0</v>
      </c>
      <c r="CK16">
        <f t="shared" si="28"/>
        <v>0</v>
      </c>
      <c r="CL16">
        <f t="shared" si="29"/>
        <v>0</v>
      </c>
      <c r="CM16">
        <f t="shared" si="30"/>
        <v>0</v>
      </c>
      <c r="CN16">
        <f t="shared" si="31"/>
        <v>0</v>
      </c>
    </row>
    <row r="17" spans="1:92">
      <c r="A17" s="1">
        <v>9</v>
      </c>
      <c r="B17" s="1" t="s">
        <v>202</v>
      </c>
      <c r="C17" s="1" t="s">
        <v>203</v>
      </c>
      <c r="D17" s="1" t="s">
        <v>204</v>
      </c>
      <c r="E17" s="1" t="s">
        <v>174</v>
      </c>
      <c r="F17" s="1" t="s">
        <v>205</v>
      </c>
      <c r="G17" s="1">
        <v>12</v>
      </c>
      <c r="H17" s="1">
        <v>70</v>
      </c>
      <c r="I17" s="1">
        <v>7</v>
      </c>
      <c r="J17" s="1"/>
      <c r="K17" s="1"/>
      <c r="L17" s="1"/>
      <c r="M17" s="62">
        <v>10</v>
      </c>
      <c r="N17" s="62">
        <v>10</v>
      </c>
      <c r="V17" s="63">
        <v>99</v>
      </c>
      <c r="AD17" s="62">
        <v>99</v>
      </c>
      <c r="BC17">
        <f t="shared" si="0"/>
        <v>208</v>
      </c>
      <c r="BD17" s="24">
        <f>IF($O$4&gt;0,(LARGE(($N17,$V17,$AD17,$AL17,$AT17,$BB17),1)),"0")</f>
        <v>99</v>
      </c>
      <c r="BE17" s="24">
        <f t="shared" si="1"/>
        <v>109</v>
      </c>
      <c r="BK17">
        <f t="shared" si="2"/>
        <v>12</v>
      </c>
      <c r="BL17">
        <f t="shared" si="3"/>
        <v>70</v>
      </c>
      <c r="BM17">
        <f t="shared" si="4"/>
        <v>0</v>
      </c>
      <c r="BN17">
        <f t="shared" si="5"/>
        <v>0</v>
      </c>
      <c r="BO17">
        <f t="shared" si="6"/>
        <v>12</v>
      </c>
      <c r="BP17">
        <f t="shared" si="7"/>
        <v>0</v>
      </c>
      <c r="BQ17">
        <f t="shared" si="8"/>
        <v>0</v>
      </c>
      <c r="BR17">
        <f t="shared" si="9"/>
        <v>0</v>
      </c>
      <c r="BS17">
        <f t="shared" si="10"/>
        <v>0</v>
      </c>
      <c r="BT17">
        <f t="shared" si="11"/>
        <v>0</v>
      </c>
      <c r="BU17">
        <f t="shared" si="12"/>
        <v>0</v>
      </c>
      <c r="BV17">
        <f t="shared" si="13"/>
        <v>0</v>
      </c>
      <c r="BW17">
        <f t="shared" si="14"/>
        <v>0</v>
      </c>
      <c r="BX17">
        <f t="shared" si="15"/>
        <v>0</v>
      </c>
      <c r="BY17">
        <f t="shared" si="16"/>
        <v>0</v>
      </c>
      <c r="BZ17">
        <f t="shared" si="17"/>
        <v>0</v>
      </c>
      <c r="CA17">
        <f t="shared" si="18"/>
        <v>0</v>
      </c>
      <c r="CB17">
        <f t="shared" si="19"/>
        <v>0</v>
      </c>
      <c r="CC17">
        <f t="shared" si="20"/>
        <v>0</v>
      </c>
      <c r="CD17">
        <f t="shared" si="21"/>
        <v>0</v>
      </c>
      <c r="CE17">
        <f t="shared" si="22"/>
        <v>0</v>
      </c>
      <c r="CF17">
        <f t="shared" si="23"/>
        <v>0</v>
      </c>
      <c r="CG17">
        <f t="shared" si="24"/>
        <v>0</v>
      </c>
      <c r="CH17">
        <f t="shared" si="25"/>
        <v>0</v>
      </c>
      <c r="CI17">
        <f t="shared" si="26"/>
        <v>0</v>
      </c>
      <c r="CJ17">
        <f t="shared" si="27"/>
        <v>0</v>
      </c>
      <c r="CK17">
        <f t="shared" si="28"/>
        <v>0</v>
      </c>
      <c r="CL17">
        <f t="shared" si="29"/>
        <v>0</v>
      </c>
      <c r="CM17">
        <f t="shared" si="30"/>
        <v>0</v>
      </c>
      <c r="CN17">
        <f t="shared" si="31"/>
        <v>0</v>
      </c>
    </row>
    <row r="18" spans="1:92">
      <c r="A18" s="1">
        <v>10</v>
      </c>
      <c r="B18" s="1" t="s">
        <v>206</v>
      </c>
      <c r="C18" s="1" t="s">
        <v>207</v>
      </c>
      <c r="D18" s="1" t="s">
        <v>208</v>
      </c>
      <c r="E18" s="1" t="s">
        <v>174</v>
      </c>
      <c r="F18" s="1" t="s">
        <v>189</v>
      </c>
      <c r="G18" s="1" t="s">
        <v>209</v>
      </c>
      <c r="H18" s="1"/>
      <c r="I18" s="1"/>
      <c r="J18" s="1"/>
      <c r="K18" s="1"/>
      <c r="L18" s="1"/>
      <c r="N18" s="62">
        <v>90</v>
      </c>
      <c r="V18" s="63">
        <v>99</v>
      </c>
      <c r="AD18" s="62">
        <v>99</v>
      </c>
      <c r="BC18">
        <f t="shared" si="0"/>
        <v>288</v>
      </c>
      <c r="BD18" s="24">
        <f>IF($O$4&gt;0,(LARGE(($N18,$V18,$AD18,$AL18,$AT18,$BB18),1)),"0")</f>
        <v>99</v>
      </c>
      <c r="BE18" s="24">
        <f t="shared" si="1"/>
        <v>189</v>
      </c>
      <c r="BK18">
        <f t="shared" si="2"/>
        <v>199</v>
      </c>
      <c r="BL18">
        <f t="shared" si="3"/>
        <v>0</v>
      </c>
      <c r="BM18">
        <f t="shared" si="4"/>
        <v>0</v>
      </c>
      <c r="BN18">
        <f t="shared" si="5"/>
        <v>0</v>
      </c>
      <c r="BO18">
        <f t="shared" si="6"/>
        <v>199</v>
      </c>
      <c r="BP18">
        <f t="shared" si="7"/>
        <v>0</v>
      </c>
      <c r="BQ18">
        <f t="shared" si="8"/>
        <v>0</v>
      </c>
      <c r="BR18">
        <f t="shared" si="9"/>
        <v>0</v>
      </c>
      <c r="BS18">
        <f t="shared" si="10"/>
        <v>0</v>
      </c>
      <c r="BT18">
        <f t="shared" si="11"/>
        <v>0</v>
      </c>
      <c r="BU18">
        <f t="shared" si="12"/>
        <v>0</v>
      </c>
      <c r="BV18">
        <f t="shared" si="13"/>
        <v>0</v>
      </c>
      <c r="BW18">
        <f t="shared" si="14"/>
        <v>0</v>
      </c>
      <c r="BX18">
        <f t="shared" si="15"/>
        <v>0</v>
      </c>
      <c r="BY18">
        <f t="shared" si="16"/>
        <v>0</v>
      </c>
      <c r="BZ18">
        <f t="shared" si="17"/>
        <v>0</v>
      </c>
      <c r="CA18">
        <f t="shared" si="18"/>
        <v>0</v>
      </c>
      <c r="CB18">
        <f t="shared" si="19"/>
        <v>0</v>
      </c>
      <c r="CC18">
        <f t="shared" si="20"/>
        <v>0</v>
      </c>
      <c r="CD18">
        <f t="shared" si="21"/>
        <v>0</v>
      </c>
      <c r="CE18">
        <f t="shared" si="22"/>
        <v>0</v>
      </c>
      <c r="CF18">
        <f t="shared" si="23"/>
        <v>0</v>
      </c>
      <c r="CG18">
        <f t="shared" si="24"/>
        <v>0</v>
      </c>
      <c r="CH18">
        <f t="shared" si="25"/>
        <v>0</v>
      </c>
      <c r="CI18">
        <f t="shared" si="26"/>
        <v>0</v>
      </c>
      <c r="CJ18">
        <f t="shared" si="27"/>
        <v>0</v>
      </c>
      <c r="CK18">
        <f t="shared" si="28"/>
        <v>0</v>
      </c>
      <c r="CL18">
        <f t="shared" si="29"/>
        <v>0</v>
      </c>
      <c r="CM18">
        <f t="shared" si="30"/>
        <v>0</v>
      </c>
      <c r="CN18">
        <f t="shared" si="31"/>
        <v>0</v>
      </c>
    </row>
    <row r="19" spans="1:92">
      <c r="A19" s="1">
        <v>11</v>
      </c>
      <c r="E19" s="96" t="s">
        <v>174</v>
      </c>
      <c r="G19" s="119"/>
      <c r="H19" s="121"/>
      <c r="I19" s="121"/>
      <c r="J19" s="119"/>
      <c r="K19" s="121"/>
      <c r="L19" s="121"/>
      <c r="N19" s="62">
        <v>99</v>
      </c>
      <c r="V19" s="63">
        <v>99</v>
      </c>
      <c r="AD19" s="62">
        <v>99</v>
      </c>
      <c r="BC19">
        <f t="shared" si="0"/>
        <v>297</v>
      </c>
      <c r="BD19" s="24">
        <f>IF($O$4&gt;0,(LARGE(($N19,$V19,$AD19,$AL19,$AT19,$BB19),1)),"0")</f>
        <v>99</v>
      </c>
      <c r="BE19" s="24">
        <f t="shared" si="1"/>
        <v>198</v>
      </c>
      <c r="BK19">
        <f t="shared" si="2"/>
        <v>0</v>
      </c>
      <c r="BL19">
        <f t="shared" si="3"/>
        <v>0</v>
      </c>
      <c r="BM19">
        <f t="shared" si="4"/>
        <v>0</v>
      </c>
      <c r="BN19">
        <f t="shared" si="5"/>
        <v>0</v>
      </c>
      <c r="BO19">
        <f t="shared" si="6"/>
        <v>0</v>
      </c>
      <c r="BP19">
        <f t="shared" si="7"/>
        <v>0</v>
      </c>
      <c r="BQ19">
        <f t="shared" si="8"/>
        <v>0</v>
      </c>
      <c r="BR19">
        <f t="shared" si="9"/>
        <v>0</v>
      </c>
      <c r="BS19">
        <f t="shared" si="10"/>
        <v>0</v>
      </c>
      <c r="BT19">
        <f t="shared" si="11"/>
        <v>0</v>
      </c>
      <c r="BU19">
        <f t="shared" si="12"/>
        <v>0</v>
      </c>
      <c r="BV19">
        <f t="shared" si="13"/>
        <v>0</v>
      </c>
      <c r="BW19">
        <f t="shared" si="14"/>
        <v>0</v>
      </c>
      <c r="BX19">
        <f t="shared" si="15"/>
        <v>0</v>
      </c>
      <c r="BY19">
        <f t="shared" si="16"/>
        <v>0</v>
      </c>
      <c r="BZ19">
        <f t="shared" si="17"/>
        <v>0</v>
      </c>
      <c r="CA19">
        <f t="shared" si="18"/>
        <v>0</v>
      </c>
      <c r="CB19">
        <f t="shared" si="19"/>
        <v>0</v>
      </c>
      <c r="CC19">
        <f t="shared" si="20"/>
        <v>0</v>
      </c>
      <c r="CD19">
        <f t="shared" si="21"/>
        <v>0</v>
      </c>
      <c r="CE19">
        <f t="shared" si="22"/>
        <v>0</v>
      </c>
      <c r="CF19">
        <f t="shared" si="23"/>
        <v>0</v>
      </c>
      <c r="CG19">
        <f t="shared" si="24"/>
        <v>0</v>
      </c>
      <c r="CH19">
        <f t="shared" si="25"/>
        <v>0</v>
      </c>
      <c r="CI19">
        <f t="shared" si="26"/>
        <v>0</v>
      </c>
      <c r="CJ19">
        <f t="shared" si="27"/>
        <v>0</v>
      </c>
      <c r="CK19">
        <f t="shared" si="28"/>
        <v>0</v>
      </c>
      <c r="CL19">
        <f t="shared" si="29"/>
        <v>0</v>
      </c>
      <c r="CM19">
        <f t="shared" si="30"/>
        <v>0</v>
      </c>
      <c r="CN19">
        <f t="shared" si="31"/>
        <v>0</v>
      </c>
    </row>
    <row r="20" spans="1:92">
      <c r="A20" s="1">
        <v>11</v>
      </c>
      <c r="E20" s="96" t="s">
        <v>174</v>
      </c>
      <c r="N20" s="62">
        <v>99</v>
      </c>
      <c r="P20" s="117"/>
      <c r="Q20" s="117"/>
      <c r="V20" s="63">
        <v>99</v>
      </c>
      <c r="AD20" s="62">
        <v>99</v>
      </c>
      <c r="BC20">
        <f t="shared" si="0"/>
        <v>297</v>
      </c>
      <c r="BD20" s="24">
        <f>IF($O$4&gt;0,(LARGE(($N20,$V20,$AD20,$AL20,$AT20,$BB20),1)),"0")</f>
        <v>99</v>
      </c>
      <c r="BE20" s="24">
        <f t="shared" si="1"/>
        <v>198</v>
      </c>
      <c r="BK20">
        <f t="shared" si="2"/>
        <v>0</v>
      </c>
      <c r="BL20">
        <f t="shared" si="3"/>
        <v>0</v>
      </c>
      <c r="BM20">
        <f t="shared" si="4"/>
        <v>0</v>
      </c>
      <c r="BN20">
        <f t="shared" si="5"/>
        <v>0</v>
      </c>
      <c r="BO20">
        <f t="shared" si="6"/>
        <v>0</v>
      </c>
      <c r="BP20">
        <f t="shared" si="7"/>
        <v>0</v>
      </c>
      <c r="BQ20">
        <f t="shared" si="8"/>
        <v>0</v>
      </c>
      <c r="BR20">
        <f t="shared" si="9"/>
        <v>0</v>
      </c>
      <c r="BS20">
        <f t="shared" si="10"/>
        <v>0</v>
      </c>
      <c r="BT20">
        <f t="shared" si="11"/>
        <v>0</v>
      </c>
      <c r="BU20">
        <f t="shared" si="12"/>
        <v>0</v>
      </c>
      <c r="BV20">
        <f t="shared" si="13"/>
        <v>0</v>
      </c>
      <c r="BW20">
        <f t="shared" si="14"/>
        <v>0</v>
      </c>
      <c r="BX20">
        <f t="shared" si="15"/>
        <v>0</v>
      </c>
      <c r="BY20">
        <f t="shared" si="16"/>
        <v>0</v>
      </c>
      <c r="BZ20">
        <f t="shared" si="17"/>
        <v>0</v>
      </c>
      <c r="CA20">
        <f t="shared" si="18"/>
        <v>0</v>
      </c>
      <c r="CB20">
        <f t="shared" si="19"/>
        <v>0</v>
      </c>
      <c r="CC20">
        <f t="shared" si="20"/>
        <v>0</v>
      </c>
      <c r="CD20">
        <f t="shared" si="21"/>
        <v>0</v>
      </c>
      <c r="CE20">
        <f t="shared" si="22"/>
        <v>0</v>
      </c>
      <c r="CF20">
        <f t="shared" si="23"/>
        <v>0</v>
      </c>
      <c r="CG20">
        <f t="shared" si="24"/>
        <v>0</v>
      </c>
      <c r="CH20">
        <f t="shared" si="25"/>
        <v>0</v>
      </c>
      <c r="CI20">
        <f t="shared" si="26"/>
        <v>0</v>
      </c>
      <c r="CJ20">
        <f t="shared" si="27"/>
        <v>0</v>
      </c>
      <c r="CK20">
        <f t="shared" si="28"/>
        <v>0</v>
      </c>
      <c r="CL20">
        <f t="shared" si="29"/>
        <v>0</v>
      </c>
      <c r="CM20">
        <f t="shared" si="30"/>
        <v>0</v>
      </c>
      <c r="CN20">
        <f t="shared" si="31"/>
        <v>0</v>
      </c>
    </row>
    <row r="21" spans="1:92">
      <c r="A21" s="1">
        <v>11</v>
      </c>
      <c r="E21" s="96" t="s">
        <v>174</v>
      </c>
      <c r="N21" s="62">
        <v>99</v>
      </c>
      <c r="P21" s="117"/>
      <c r="Q21" s="117"/>
      <c r="V21" s="63">
        <v>99</v>
      </c>
      <c r="AD21" s="62">
        <v>99</v>
      </c>
      <c r="BC21">
        <f t="shared" si="0"/>
        <v>297</v>
      </c>
      <c r="BD21" s="24">
        <f>IF($O$4&gt;0,(LARGE(($N21,$V21,$AD21,$AL21,$AT21,$BB21),1)),"0")</f>
        <v>99</v>
      </c>
      <c r="BE21" s="24">
        <f t="shared" si="1"/>
        <v>198</v>
      </c>
      <c r="BK21">
        <f t="shared" si="2"/>
        <v>0</v>
      </c>
      <c r="BL21">
        <f t="shared" si="3"/>
        <v>0</v>
      </c>
      <c r="BM21">
        <f t="shared" si="4"/>
        <v>0</v>
      </c>
      <c r="BN21">
        <f t="shared" si="5"/>
        <v>0</v>
      </c>
      <c r="BO21">
        <f t="shared" si="6"/>
        <v>0</v>
      </c>
      <c r="BP21">
        <f t="shared" si="7"/>
        <v>0</v>
      </c>
      <c r="BQ21">
        <f t="shared" si="8"/>
        <v>0</v>
      </c>
      <c r="BR21">
        <f t="shared" si="9"/>
        <v>0</v>
      </c>
      <c r="BS21">
        <f t="shared" si="10"/>
        <v>0</v>
      </c>
      <c r="BT21">
        <f t="shared" si="11"/>
        <v>0</v>
      </c>
      <c r="BU21">
        <f t="shared" si="12"/>
        <v>0</v>
      </c>
      <c r="BV21">
        <f t="shared" si="13"/>
        <v>0</v>
      </c>
      <c r="BW21">
        <f t="shared" si="14"/>
        <v>0</v>
      </c>
      <c r="BX21">
        <f t="shared" si="15"/>
        <v>0</v>
      </c>
      <c r="BY21">
        <f t="shared" si="16"/>
        <v>0</v>
      </c>
      <c r="BZ21">
        <f t="shared" si="17"/>
        <v>0</v>
      </c>
      <c r="CA21">
        <f t="shared" si="18"/>
        <v>0</v>
      </c>
      <c r="CB21">
        <f t="shared" si="19"/>
        <v>0</v>
      </c>
      <c r="CC21">
        <f t="shared" si="20"/>
        <v>0</v>
      </c>
      <c r="CD21">
        <f t="shared" si="21"/>
        <v>0</v>
      </c>
      <c r="CE21">
        <f t="shared" si="22"/>
        <v>0</v>
      </c>
      <c r="CF21">
        <f t="shared" si="23"/>
        <v>0</v>
      </c>
      <c r="CG21">
        <f t="shared" si="24"/>
        <v>0</v>
      </c>
      <c r="CH21">
        <f t="shared" si="25"/>
        <v>0</v>
      </c>
      <c r="CI21">
        <f t="shared" si="26"/>
        <v>0</v>
      </c>
      <c r="CJ21">
        <f t="shared" si="27"/>
        <v>0</v>
      </c>
      <c r="CK21">
        <f t="shared" si="28"/>
        <v>0</v>
      </c>
      <c r="CL21">
        <f t="shared" si="29"/>
        <v>0</v>
      </c>
      <c r="CM21">
        <f t="shared" si="30"/>
        <v>0</v>
      </c>
      <c r="CN21">
        <f t="shared" si="31"/>
        <v>0</v>
      </c>
    </row>
    <row r="22" spans="1:92">
      <c r="A22" s="1">
        <v>11</v>
      </c>
      <c r="E22" s="1" t="s">
        <v>192</v>
      </c>
      <c r="G22" s="29"/>
      <c r="H22" s="120"/>
      <c r="I22" s="120"/>
      <c r="J22" s="120"/>
      <c r="K22" s="29"/>
      <c r="N22" s="62">
        <v>99</v>
      </c>
      <c r="P22" s="117"/>
      <c r="Q22" s="117"/>
      <c r="V22" s="63">
        <v>99</v>
      </c>
      <c r="AD22" s="62">
        <v>99</v>
      </c>
      <c r="BC22">
        <f t="shared" si="0"/>
        <v>297</v>
      </c>
      <c r="BD22" s="24">
        <f>IF($O$4&gt;0,(LARGE(($N22,$V22,$AD22,$AL22,$AT22,$BB22),1)),"0")</f>
        <v>99</v>
      </c>
      <c r="BE22" s="24">
        <f t="shared" si="1"/>
        <v>198</v>
      </c>
      <c r="BK22">
        <f t="shared" si="2"/>
        <v>0</v>
      </c>
      <c r="BL22">
        <f t="shared" si="3"/>
        <v>0</v>
      </c>
      <c r="BM22">
        <f t="shared" si="4"/>
        <v>0</v>
      </c>
      <c r="BN22">
        <f t="shared" si="5"/>
        <v>0</v>
      </c>
      <c r="BO22">
        <f t="shared" si="6"/>
        <v>0</v>
      </c>
      <c r="BP22">
        <f t="shared" si="7"/>
        <v>0</v>
      </c>
      <c r="BQ22">
        <f t="shared" si="8"/>
        <v>0</v>
      </c>
      <c r="BR22">
        <f t="shared" si="9"/>
        <v>0</v>
      </c>
      <c r="BS22">
        <f t="shared" si="10"/>
        <v>0</v>
      </c>
      <c r="BT22">
        <f t="shared" si="11"/>
        <v>0</v>
      </c>
      <c r="BU22">
        <f t="shared" si="12"/>
        <v>0</v>
      </c>
      <c r="BV22">
        <f t="shared" si="13"/>
        <v>0</v>
      </c>
      <c r="BW22">
        <f t="shared" si="14"/>
        <v>0</v>
      </c>
      <c r="BX22">
        <f t="shared" si="15"/>
        <v>0</v>
      </c>
      <c r="BY22">
        <f t="shared" si="16"/>
        <v>0</v>
      </c>
      <c r="BZ22">
        <f t="shared" si="17"/>
        <v>0</v>
      </c>
      <c r="CA22">
        <f t="shared" si="18"/>
        <v>0</v>
      </c>
      <c r="CB22">
        <f t="shared" si="19"/>
        <v>0</v>
      </c>
      <c r="CC22">
        <f t="shared" si="20"/>
        <v>0</v>
      </c>
      <c r="CD22">
        <f t="shared" si="21"/>
        <v>0</v>
      </c>
      <c r="CE22">
        <f t="shared" si="22"/>
        <v>0</v>
      </c>
      <c r="CF22">
        <f t="shared" si="23"/>
        <v>0</v>
      </c>
      <c r="CG22">
        <f t="shared" si="24"/>
        <v>0</v>
      </c>
      <c r="CH22">
        <f t="shared" si="25"/>
        <v>0</v>
      </c>
      <c r="CI22">
        <f t="shared" si="26"/>
        <v>0</v>
      </c>
      <c r="CJ22">
        <f t="shared" si="27"/>
        <v>0</v>
      </c>
      <c r="CK22">
        <f t="shared" si="28"/>
        <v>0</v>
      </c>
      <c r="CL22">
        <f t="shared" si="29"/>
        <v>0</v>
      </c>
      <c r="CM22">
        <f t="shared" si="30"/>
        <v>0</v>
      </c>
      <c r="CN22">
        <f t="shared" si="31"/>
        <v>0</v>
      </c>
    </row>
    <row r="23" spans="1:92">
      <c r="A23" s="1">
        <v>11</v>
      </c>
      <c r="E23" s="1" t="s">
        <v>175</v>
      </c>
      <c r="G23" s="1"/>
      <c r="H23" s="1"/>
      <c r="I23" s="1"/>
      <c r="J23" s="1"/>
      <c r="K23" s="1"/>
      <c r="N23" s="62">
        <v>99</v>
      </c>
      <c r="P23" s="117"/>
      <c r="Q23" s="117"/>
      <c r="V23" s="63">
        <v>99</v>
      </c>
      <c r="AD23" s="62">
        <v>99</v>
      </c>
      <c r="BC23">
        <f t="shared" si="0"/>
        <v>297</v>
      </c>
      <c r="BD23" s="24">
        <f>IF($O$4&gt;0,(LARGE(($N23,$V23,$AD23,$AL23,$AT23,$BB23),1)),"0")</f>
        <v>99</v>
      </c>
      <c r="BE23" s="24">
        <f t="shared" si="1"/>
        <v>198</v>
      </c>
      <c r="BK23">
        <f t="shared" si="2"/>
        <v>0</v>
      </c>
      <c r="BL23">
        <f t="shared" si="3"/>
        <v>0</v>
      </c>
      <c r="BM23">
        <f t="shared" si="4"/>
        <v>0</v>
      </c>
      <c r="BN23">
        <f t="shared" si="5"/>
        <v>0</v>
      </c>
      <c r="BO23">
        <f t="shared" si="6"/>
        <v>0</v>
      </c>
      <c r="BP23">
        <f t="shared" si="7"/>
        <v>0</v>
      </c>
      <c r="BQ23">
        <f t="shared" si="8"/>
        <v>0</v>
      </c>
      <c r="BR23">
        <f t="shared" si="9"/>
        <v>0</v>
      </c>
      <c r="BS23">
        <f t="shared" si="10"/>
        <v>0</v>
      </c>
      <c r="BT23">
        <f t="shared" si="11"/>
        <v>0</v>
      </c>
      <c r="BU23">
        <f t="shared" si="12"/>
        <v>0</v>
      </c>
      <c r="BV23">
        <f t="shared" si="13"/>
        <v>0</v>
      </c>
      <c r="BW23">
        <f t="shared" si="14"/>
        <v>0</v>
      </c>
      <c r="BX23">
        <f t="shared" si="15"/>
        <v>0</v>
      </c>
      <c r="BY23">
        <f t="shared" si="16"/>
        <v>0</v>
      </c>
      <c r="BZ23">
        <f t="shared" si="17"/>
        <v>0</v>
      </c>
      <c r="CA23">
        <f t="shared" si="18"/>
        <v>0</v>
      </c>
      <c r="CB23">
        <f t="shared" si="19"/>
        <v>0</v>
      </c>
      <c r="CC23">
        <f t="shared" si="20"/>
        <v>0</v>
      </c>
      <c r="CD23">
        <f t="shared" si="21"/>
        <v>0</v>
      </c>
      <c r="CE23">
        <f t="shared" si="22"/>
        <v>0</v>
      </c>
      <c r="CF23">
        <f t="shared" si="23"/>
        <v>0</v>
      </c>
      <c r="CG23">
        <f t="shared" si="24"/>
        <v>0</v>
      </c>
      <c r="CH23">
        <f t="shared" si="25"/>
        <v>0</v>
      </c>
      <c r="CI23">
        <f t="shared" si="26"/>
        <v>0</v>
      </c>
      <c r="CJ23">
        <f t="shared" si="27"/>
        <v>0</v>
      </c>
      <c r="CK23">
        <f t="shared" si="28"/>
        <v>0</v>
      </c>
      <c r="CL23">
        <f t="shared" si="29"/>
        <v>0</v>
      </c>
      <c r="CM23">
        <f t="shared" si="30"/>
        <v>0</v>
      </c>
      <c r="CN23">
        <f t="shared" si="31"/>
        <v>0</v>
      </c>
    </row>
    <row r="24" spans="1:92">
      <c r="A24" s="1">
        <v>11</v>
      </c>
      <c r="E24" s="1" t="s">
        <v>189</v>
      </c>
      <c r="G24" s="1"/>
      <c r="H24" s="1"/>
      <c r="I24" s="1"/>
      <c r="J24" s="1"/>
      <c r="K24" s="1"/>
      <c r="N24" s="62">
        <v>99</v>
      </c>
      <c r="V24" s="63">
        <v>99</v>
      </c>
      <c r="AD24" s="62">
        <v>99</v>
      </c>
      <c r="BC24">
        <f t="shared" si="0"/>
        <v>297</v>
      </c>
      <c r="BD24" s="24">
        <f>IF($O$4&gt;0,(LARGE(($N24,$V24,$AD24,$AL24,$AT24,$BB24),1)),"0")</f>
        <v>99</v>
      </c>
      <c r="BE24" s="24">
        <f t="shared" si="1"/>
        <v>198</v>
      </c>
      <c r="BK24">
        <f t="shared" si="2"/>
        <v>0</v>
      </c>
      <c r="BL24">
        <f t="shared" si="3"/>
        <v>0</v>
      </c>
      <c r="BM24">
        <f t="shared" si="4"/>
        <v>0</v>
      </c>
      <c r="BN24">
        <f t="shared" si="5"/>
        <v>0</v>
      </c>
      <c r="BO24">
        <f t="shared" si="6"/>
        <v>0</v>
      </c>
      <c r="BP24">
        <f t="shared" si="7"/>
        <v>0</v>
      </c>
      <c r="BQ24">
        <f t="shared" si="8"/>
        <v>0</v>
      </c>
      <c r="BR24">
        <f t="shared" si="9"/>
        <v>0</v>
      </c>
      <c r="BS24">
        <f t="shared" si="10"/>
        <v>0</v>
      </c>
      <c r="BT24">
        <f t="shared" si="11"/>
        <v>0</v>
      </c>
      <c r="BU24">
        <f t="shared" si="12"/>
        <v>0</v>
      </c>
      <c r="BV24">
        <f t="shared" si="13"/>
        <v>0</v>
      </c>
      <c r="BW24">
        <f t="shared" si="14"/>
        <v>0</v>
      </c>
      <c r="BX24">
        <f t="shared" si="15"/>
        <v>0</v>
      </c>
      <c r="BY24">
        <f t="shared" si="16"/>
        <v>0</v>
      </c>
      <c r="BZ24">
        <f t="shared" si="17"/>
        <v>0</v>
      </c>
      <c r="CA24">
        <f t="shared" si="18"/>
        <v>0</v>
      </c>
      <c r="CB24">
        <f t="shared" si="19"/>
        <v>0</v>
      </c>
      <c r="CC24">
        <f t="shared" si="20"/>
        <v>0</v>
      </c>
      <c r="CD24">
        <f t="shared" si="21"/>
        <v>0</v>
      </c>
      <c r="CE24">
        <f t="shared" si="22"/>
        <v>0</v>
      </c>
      <c r="CF24">
        <f t="shared" si="23"/>
        <v>0</v>
      </c>
      <c r="CG24">
        <f t="shared" si="24"/>
        <v>0</v>
      </c>
      <c r="CH24">
        <f t="shared" si="25"/>
        <v>0</v>
      </c>
      <c r="CI24">
        <f t="shared" si="26"/>
        <v>0</v>
      </c>
      <c r="CJ24">
        <f t="shared" si="27"/>
        <v>0</v>
      </c>
      <c r="CK24">
        <f t="shared" si="28"/>
        <v>0</v>
      </c>
      <c r="CL24">
        <f t="shared" si="29"/>
        <v>0</v>
      </c>
      <c r="CM24">
        <f t="shared" si="30"/>
        <v>0</v>
      </c>
      <c r="CN24">
        <f t="shared" si="31"/>
        <v>0</v>
      </c>
    </row>
    <row r="25" spans="1:92">
      <c r="A25" s="1">
        <v>11</v>
      </c>
      <c r="E25" s="1" t="s">
        <v>189</v>
      </c>
      <c r="G25" s="1"/>
      <c r="H25" s="1"/>
      <c r="I25" s="1"/>
      <c r="J25" s="1"/>
      <c r="K25" s="1"/>
      <c r="N25" s="62">
        <v>99</v>
      </c>
      <c r="V25" s="63">
        <v>99</v>
      </c>
      <c r="AD25" s="62">
        <v>99</v>
      </c>
      <c r="BC25">
        <f t="shared" si="0"/>
        <v>297</v>
      </c>
      <c r="BD25" s="24">
        <f>IF($O$4&gt;0,(LARGE(($N25,$V25,$AD25,$AL25,$AT25,$BB25),1)),"0")</f>
        <v>99</v>
      </c>
      <c r="BE25" s="24">
        <f t="shared" si="1"/>
        <v>198</v>
      </c>
      <c r="BK25">
        <f t="shared" si="2"/>
        <v>0</v>
      </c>
      <c r="BL25">
        <f t="shared" si="3"/>
        <v>0</v>
      </c>
      <c r="BM25">
        <f t="shared" si="4"/>
        <v>0</v>
      </c>
      <c r="BN25">
        <f t="shared" si="5"/>
        <v>0</v>
      </c>
      <c r="BO25">
        <f t="shared" si="6"/>
        <v>0</v>
      </c>
      <c r="BP25">
        <f t="shared" si="7"/>
        <v>0</v>
      </c>
      <c r="BQ25">
        <f t="shared" si="8"/>
        <v>0</v>
      </c>
      <c r="BR25">
        <f t="shared" si="9"/>
        <v>0</v>
      </c>
      <c r="BS25">
        <f t="shared" si="10"/>
        <v>0</v>
      </c>
      <c r="BT25">
        <f t="shared" si="11"/>
        <v>0</v>
      </c>
      <c r="BU25">
        <f t="shared" si="12"/>
        <v>0</v>
      </c>
      <c r="BV25">
        <f t="shared" si="13"/>
        <v>0</v>
      </c>
      <c r="BW25">
        <f t="shared" si="14"/>
        <v>0</v>
      </c>
      <c r="BX25">
        <f t="shared" si="15"/>
        <v>0</v>
      </c>
      <c r="BY25">
        <f t="shared" si="16"/>
        <v>0</v>
      </c>
      <c r="BZ25">
        <f t="shared" si="17"/>
        <v>0</v>
      </c>
      <c r="CA25">
        <f t="shared" si="18"/>
        <v>0</v>
      </c>
      <c r="CB25">
        <f t="shared" si="19"/>
        <v>0</v>
      </c>
      <c r="CC25">
        <f t="shared" si="20"/>
        <v>0</v>
      </c>
      <c r="CD25">
        <f t="shared" si="21"/>
        <v>0</v>
      </c>
      <c r="CE25">
        <f t="shared" si="22"/>
        <v>0</v>
      </c>
      <c r="CF25">
        <f t="shared" si="23"/>
        <v>0</v>
      </c>
      <c r="CG25">
        <f t="shared" si="24"/>
        <v>0</v>
      </c>
      <c r="CH25">
        <f t="shared" si="25"/>
        <v>0</v>
      </c>
      <c r="CI25">
        <f t="shared" si="26"/>
        <v>0</v>
      </c>
      <c r="CJ25">
        <f t="shared" si="27"/>
        <v>0</v>
      </c>
      <c r="CK25">
        <f t="shared" si="28"/>
        <v>0</v>
      </c>
      <c r="CL25">
        <f t="shared" si="29"/>
        <v>0</v>
      </c>
      <c r="CM25">
        <f t="shared" si="30"/>
        <v>0</v>
      </c>
      <c r="CN25">
        <f t="shared" si="31"/>
        <v>0</v>
      </c>
    </row>
    <row r="26" spans="1:92">
      <c r="A26" s="1">
        <v>11</v>
      </c>
      <c r="E26" s="1" t="s">
        <v>189</v>
      </c>
      <c r="G26" s="1"/>
      <c r="H26" s="1"/>
      <c r="I26" s="1"/>
      <c r="J26" s="1"/>
      <c r="K26" s="1"/>
      <c r="L26" s="29"/>
      <c r="N26" s="62">
        <v>99</v>
      </c>
      <c r="V26" s="63">
        <v>99</v>
      </c>
      <c r="AD26" s="62">
        <v>99</v>
      </c>
      <c r="BC26">
        <f t="shared" si="0"/>
        <v>297</v>
      </c>
      <c r="BD26" s="24">
        <f>IF($O$4&gt;0,(LARGE(($N26,$V26,$AD26,$AL26,$AT26,$BB26),1)),"0")</f>
        <v>99</v>
      </c>
      <c r="BE26" s="24">
        <f t="shared" si="1"/>
        <v>198</v>
      </c>
      <c r="BK26">
        <f t="shared" si="2"/>
        <v>0</v>
      </c>
      <c r="BL26">
        <f t="shared" si="3"/>
        <v>0</v>
      </c>
      <c r="BM26">
        <f t="shared" si="4"/>
        <v>0</v>
      </c>
      <c r="BN26">
        <f t="shared" si="5"/>
        <v>0</v>
      </c>
      <c r="BO26">
        <f t="shared" si="6"/>
        <v>0</v>
      </c>
      <c r="BP26">
        <f t="shared" si="7"/>
        <v>0</v>
      </c>
      <c r="BQ26">
        <f t="shared" si="8"/>
        <v>0</v>
      </c>
      <c r="BR26">
        <f t="shared" si="9"/>
        <v>0</v>
      </c>
      <c r="BS26">
        <f t="shared" si="10"/>
        <v>0</v>
      </c>
      <c r="BT26">
        <f t="shared" si="11"/>
        <v>0</v>
      </c>
      <c r="BU26">
        <f t="shared" si="12"/>
        <v>0</v>
      </c>
      <c r="BV26">
        <f t="shared" si="13"/>
        <v>0</v>
      </c>
      <c r="BW26">
        <f t="shared" si="14"/>
        <v>0</v>
      </c>
      <c r="BX26">
        <f t="shared" si="15"/>
        <v>0</v>
      </c>
      <c r="BY26">
        <f t="shared" si="16"/>
        <v>0</v>
      </c>
      <c r="BZ26">
        <f t="shared" si="17"/>
        <v>0</v>
      </c>
      <c r="CA26">
        <f t="shared" si="18"/>
        <v>0</v>
      </c>
      <c r="CB26">
        <f t="shared" si="19"/>
        <v>0</v>
      </c>
      <c r="CC26">
        <f t="shared" si="20"/>
        <v>0</v>
      </c>
      <c r="CD26">
        <f t="shared" si="21"/>
        <v>0</v>
      </c>
      <c r="CE26">
        <f t="shared" si="22"/>
        <v>0</v>
      </c>
      <c r="CF26">
        <f t="shared" si="23"/>
        <v>0</v>
      </c>
      <c r="CG26">
        <f t="shared" si="24"/>
        <v>0</v>
      </c>
      <c r="CH26">
        <f t="shared" si="25"/>
        <v>0</v>
      </c>
      <c r="CI26">
        <f t="shared" si="26"/>
        <v>0</v>
      </c>
      <c r="CJ26">
        <f t="shared" si="27"/>
        <v>0</v>
      </c>
      <c r="CK26">
        <f t="shared" si="28"/>
        <v>0</v>
      </c>
      <c r="CL26">
        <f t="shared" si="29"/>
        <v>0</v>
      </c>
      <c r="CM26">
        <f t="shared" si="30"/>
        <v>0</v>
      </c>
      <c r="CN26">
        <f t="shared" si="31"/>
        <v>0</v>
      </c>
    </row>
    <row r="27" spans="1:92">
      <c r="A27" s="1">
        <v>11</v>
      </c>
      <c r="E27" s="1" t="s">
        <v>189</v>
      </c>
      <c r="G27" s="1"/>
      <c r="H27" s="1"/>
      <c r="I27" s="1"/>
      <c r="J27" s="1"/>
      <c r="K27" s="1"/>
      <c r="N27" s="62">
        <v>99</v>
      </c>
      <c r="O27" s="62"/>
      <c r="P27" s="68"/>
      <c r="Q27" s="68"/>
      <c r="V27" s="63">
        <v>99</v>
      </c>
      <c r="AD27" s="62">
        <v>99</v>
      </c>
      <c r="BC27">
        <f t="shared" si="0"/>
        <v>297</v>
      </c>
      <c r="BD27" s="24">
        <f>IF($O$4&gt;0,(LARGE(($N27,$V27,$AD27,$AL27,$AT27,$BB27),1)),"0")</f>
        <v>99</v>
      </c>
      <c r="BE27" s="24">
        <f t="shared" si="1"/>
        <v>198</v>
      </c>
      <c r="BK27">
        <f t="shared" si="2"/>
        <v>0</v>
      </c>
      <c r="BL27">
        <f t="shared" si="3"/>
        <v>0</v>
      </c>
      <c r="BM27">
        <f t="shared" si="4"/>
        <v>0</v>
      </c>
      <c r="BN27">
        <f t="shared" si="5"/>
        <v>0</v>
      </c>
      <c r="BO27">
        <f t="shared" si="6"/>
        <v>0</v>
      </c>
      <c r="BP27">
        <f t="shared" si="7"/>
        <v>0</v>
      </c>
      <c r="BQ27">
        <f t="shared" si="8"/>
        <v>0</v>
      </c>
      <c r="BR27">
        <f t="shared" si="9"/>
        <v>0</v>
      </c>
      <c r="BS27">
        <f t="shared" si="10"/>
        <v>0</v>
      </c>
      <c r="BT27">
        <f t="shared" si="11"/>
        <v>0</v>
      </c>
      <c r="BU27">
        <f t="shared" si="12"/>
        <v>0</v>
      </c>
      <c r="BV27">
        <f t="shared" si="13"/>
        <v>0</v>
      </c>
      <c r="BW27">
        <f t="shared" si="14"/>
        <v>0</v>
      </c>
      <c r="BX27">
        <f t="shared" si="15"/>
        <v>0</v>
      </c>
      <c r="BY27">
        <f t="shared" si="16"/>
        <v>0</v>
      </c>
      <c r="BZ27">
        <f t="shared" si="17"/>
        <v>0</v>
      </c>
      <c r="CA27">
        <f t="shared" si="18"/>
        <v>0</v>
      </c>
      <c r="CB27">
        <f t="shared" si="19"/>
        <v>0</v>
      </c>
      <c r="CC27">
        <f t="shared" si="20"/>
        <v>0</v>
      </c>
      <c r="CD27">
        <f t="shared" si="21"/>
        <v>0</v>
      </c>
      <c r="CE27">
        <f t="shared" si="22"/>
        <v>0</v>
      </c>
      <c r="CF27">
        <f t="shared" si="23"/>
        <v>0</v>
      </c>
      <c r="CG27">
        <f t="shared" si="24"/>
        <v>0</v>
      </c>
      <c r="CH27">
        <f t="shared" si="25"/>
        <v>0</v>
      </c>
      <c r="CI27">
        <f t="shared" si="26"/>
        <v>0</v>
      </c>
      <c r="CJ27">
        <f t="shared" si="27"/>
        <v>0</v>
      </c>
      <c r="CK27">
        <f t="shared" si="28"/>
        <v>0</v>
      </c>
      <c r="CL27">
        <f t="shared" si="29"/>
        <v>0</v>
      </c>
      <c r="CM27">
        <f t="shared" si="30"/>
        <v>0</v>
      </c>
      <c r="CN27">
        <f t="shared" si="31"/>
        <v>0</v>
      </c>
    </row>
    <row r="28" spans="1:92">
      <c r="A28" s="1">
        <v>11</v>
      </c>
      <c r="E28" s="1" t="s">
        <v>186</v>
      </c>
      <c r="G28" s="1"/>
      <c r="H28" s="1"/>
      <c r="I28" s="1"/>
      <c r="J28" s="1"/>
      <c r="K28" s="1"/>
      <c r="L28" s="29"/>
      <c r="N28" s="62">
        <v>99</v>
      </c>
      <c r="V28" s="63">
        <v>99</v>
      </c>
      <c r="AD28" s="62">
        <v>99</v>
      </c>
      <c r="BC28">
        <f t="shared" si="0"/>
        <v>297</v>
      </c>
      <c r="BD28" s="24">
        <f>IF($O$4&gt;0,(LARGE(($N28,$V28,$AD28,$AL28,$AT28,$BB28),1)),"0")</f>
        <v>99</v>
      </c>
      <c r="BE28" s="24">
        <f t="shared" si="1"/>
        <v>198</v>
      </c>
      <c r="BK28">
        <f t="shared" si="2"/>
        <v>0</v>
      </c>
      <c r="BL28">
        <f t="shared" si="3"/>
        <v>0</v>
      </c>
      <c r="BM28">
        <f t="shared" si="4"/>
        <v>0</v>
      </c>
      <c r="BN28">
        <f t="shared" si="5"/>
        <v>0</v>
      </c>
      <c r="BO28">
        <f t="shared" si="6"/>
        <v>0</v>
      </c>
      <c r="BP28">
        <f t="shared" si="7"/>
        <v>0</v>
      </c>
      <c r="BQ28">
        <f t="shared" si="8"/>
        <v>0</v>
      </c>
      <c r="BR28">
        <f t="shared" si="9"/>
        <v>0</v>
      </c>
      <c r="BS28">
        <f t="shared" si="10"/>
        <v>0</v>
      </c>
      <c r="BT28">
        <f t="shared" si="11"/>
        <v>0</v>
      </c>
      <c r="BU28">
        <f t="shared" si="12"/>
        <v>0</v>
      </c>
      <c r="BV28">
        <f t="shared" si="13"/>
        <v>0</v>
      </c>
      <c r="BW28">
        <f t="shared" si="14"/>
        <v>0</v>
      </c>
      <c r="BX28">
        <f t="shared" si="15"/>
        <v>0</v>
      </c>
      <c r="BY28">
        <f t="shared" si="16"/>
        <v>0</v>
      </c>
      <c r="BZ28">
        <f t="shared" si="17"/>
        <v>0</v>
      </c>
      <c r="CA28">
        <f t="shared" si="18"/>
        <v>0</v>
      </c>
      <c r="CB28">
        <f t="shared" si="19"/>
        <v>0</v>
      </c>
      <c r="CC28">
        <f t="shared" si="20"/>
        <v>0</v>
      </c>
      <c r="CD28">
        <f t="shared" si="21"/>
        <v>0</v>
      </c>
      <c r="CE28">
        <f t="shared" si="22"/>
        <v>0</v>
      </c>
      <c r="CF28">
        <f t="shared" si="23"/>
        <v>0</v>
      </c>
      <c r="CG28">
        <f t="shared" si="24"/>
        <v>0</v>
      </c>
      <c r="CH28">
        <f t="shared" si="25"/>
        <v>0</v>
      </c>
      <c r="CI28">
        <f t="shared" si="26"/>
        <v>0</v>
      </c>
      <c r="CJ28">
        <f t="shared" si="27"/>
        <v>0</v>
      </c>
      <c r="CK28">
        <f t="shared" si="28"/>
        <v>0</v>
      </c>
      <c r="CL28">
        <f t="shared" si="29"/>
        <v>0</v>
      </c>
      <c r="CM28">
        <f t="shared" si="30"/>
        <v>0</v>
      </c>
      <c r="CN28">
        <f t="shared" si="31"/>
        <v>0</v>
      </c>
    </row>
    <row r="29" spans="1:92">
      <c r="A29" s="1">
        <v>11</v>
      </c>
      <c r="F29" s="116"/>
      <c r="G29" s="119"/>
      <c r="H29" s="121"/>
      <c r="I29" s="121"/>
      <c r="J29" s="119"/>
      <c r="K29" s="121"/>
      <c r="N29" s="62">
        <v>99</v>
      </c>
      <c r="O29" s="62"/>
      <c r="P29" s="68"/>
      <c r="Q29" s="68"/>
      <c r="V29" s="63">
        <v>99</v>
      </c>
      <c r="AD29" s="62">
        <v>99</v>
      </c>
      <c r="BC29">
        <f t="shared" si="0"/>
        <v>297</v>
      </c>
      <c r="BD29" s="24">
        <f>IF($O$4&gt;0,(LARGE(($N29,$V29,$AD29,$AL29,$AT29,$BB29),1)),"0")</f>
        <v>99</v>
      </c>
      <c r="BE29" s="24">
        <f t="shared" si="1"/>
        <v>198</v>
      </c>
      <c r="BK29">
        <f t="shared" si="2"/>
        <v>0</v>
      </c>
      <c r="BL29">
        <f t="shared" si="3"/>
        <v>0</v>
      </c>
      <c r="BM29">
        <f t="shared" si="4"/>
        <v>0</v>
      </c>
      <c r="BN29">
        <f t="shared" si="5"/>
        <v>0</v>
      </c>
      <c r="BO29">
        <f t="shared" si="6"/>
        <v>0</v>
      </c>
      <c r="BP29">
        <f t="shared" si="7"/>
        <v>0</v>
      </c>
      <c r="BQ29">
        <f t="shared" si="8"/>
        <v>0</v>
      </c>
      <c r="BR29">
        <f t="shared" si="9"/>
        <v>0</v>
      </c>
      <c r="BS29">
        <f t="shared" si="10"/>
        <v>0</v>
      </c>
      <c r="BT29">
        <f t="shared" si="11"/>
        <v>0</v>
      </c>
      <c r="BU29">
        <f t="shared" si="12"/>
        <v>0</v>
      </c>
      <c r="BV29">
        <f t="shared" si="13"/>
        <v>0</v>
      </c>
      <c r="BW29">
        <f t="shared" si="14"/>
        <v>0</v>
      </c>
      <c r="BX29">
        <f t="shared" si="15"/>
        <v>0</v>
      </c>
      <c r="BY29">
        <f t="shared" si="16"/>
        <v>0</v>
      </c>
      <c r="BZ29">
        <f t="shared" si="17"/>
        <v>0</v>
      </c>
      <c r="CA29">
        <f t="shared" si="18"/>
        <v>0</v>
      </c>
      <c r="CB29">
        <f t="shared" si="19"/>
        <v>0</v>
      </c>
      <c r="CC29">
        <f t="shared" si="20"/>
        <v>0</v>
      </c>
      <c r="CD29">
        <f t="shared" si="21"/>
        <v>0</v>
      </c>
      <c r="CE29">
        <f t="shared" si="22"/>
        <v>0</v>
      </c>
      <c r="CF29">
        <f t="shared" si="23"/>
        <v>0</v>
      </c>
      <c r="CG29">
        <f t="shared" si="24"/>
        <v>0</v>
      </c>
      <c r="CH29">
        <f t="shared" si="25"/>
        <v>0</v>
      </c>
      <c r="CI29">
        <f t="shared" si="26"/>
        <v>0</v>
      </c>
      <c r="CJ29">
        <f t="shared" si="27"/>
        <v>0</v>
      </c>
      <c r="CK29">
        <f t="shared" si="28"/>
        <v>0</v>
      </c>
      <c r="CL29">
        <f t="shared" si="29"/>
        <v>0</v>
      </c>
      <c r="CM29">
        <f t="shared" si="30"/>
        <v>0</v>
      </c>
      <c r="CN29">
        <f t="shared" si="31"/>
        <v>0</v>
      </c>
    </row>
    <row r="30" spans="1:92">
      <c r="A30" s="1">
        <v>11</v>
      </c>
      <c r="E30" s="96" t="s">
        <v>174</v>
      </c>
      <c r="N30" s="62">
        <v>99</v>
      </c>
      <c r="O30" s="62"/>
      <c r="P30" s="68"/>
      <c r="Q30" s="68"/>
      <c r="V30" s="63">
        <v>99</v>
      </c>
      <c r="AD30" s="62">
        <v>99</v>
      </c>
      <c r="BC30">
        <f t="shared" si="0"/>
        <v>297</v>
      </c>
      <c r="BD30" s="24">
        <f>IF($O$4&gt;0,(LARGE(($N30,$V30,$AD30,$AL30,$AT30,$BB30),1)),"0")</f>
        <v>99</v>
      </c>
      <c r="BE30" s="24">
        <f t="shared" si="1"/>
        <v>198</v>
      </c>
      <c r="BK30">
        <f t="shared" si="2"/>
        <v>0</v>
      </c>
      <c r="BL30">
        <f t="shared" si="3"/>
        <v>0</v>
      </c>
      <c r="BM30">
        <f t="shared" si="4"/>
        <v>0</v>
      </c>
      <c r="BN30">
        <f t="shared" si="5"/>
        <v>0</v>
      </c>
      <c r="BO30">
        <f t="shared" si="6"/>
        <v>0</v>
      </c>
      <c r="BP30">
        <f t="shared" si="7"/>
        <v>0</v>
      </c>
      <c r="BQ30">
        <f t="shared" si="8"/>
        <v>0</v>
      </c>
      <c r="BR30">
        <f t="shared" si="9"/>
        <v>0</v>
      </c>
      <c r="BS30">
        <f t="shared" si="10"/>
        <v>0</v>
      </c>
      <c r="BT30">
        <f t="shared" si="11"/>
        <v>0</v>
      </c>
      <c r="BU30">
        <f t="shared" si="12"/>
        <v>0</v>
      </c>
      <c r="BV30">
        <f t="shared" si="13"/>
        <v>0</v>
      </c>
      <c r="BW30">
        <f t="shared" si="14"/>
        <v>0</v>
      </c>
      <c r="BX30">
        <f t="shared" si="15"/>
        <v>0</v>
      </c>
      <c r="BY30">
        <f t="shared" si="16"/>
        <v>0</v>
      </c>
      <c r="BZ30">
        <f t="shared" si="17"/>
        <v>0</v>
      </c>
      <c r="CA30">
        <f t="shared" si="18"/>
        <v>0</v>
      </c>
      <c r="CB30">
        <f t="shared" si="19"/>
        <v>0</v>
      </c>
      <c r="CC30">
        <f t="shared" si="20"/>
        <v>0</v>
      </c>
      <c r="CD30">
        <f t="shared" si="21"/>
        <v>0</v>
      </c>
      <c r="CE30">
        <f t="shared" si="22"/>
        <v>0</v>
      </c>
      <c r="CF30">
        <f t="shared" si="23"/>
        <v>0</v>
      </c>
      <c r="CG30">
        <f t="shared" si="24"/>
        <v>0</v>
      </c>
      <c r="CH30">
        <f t="shared" si="25"/>
        <v>0</v>
      </c>
      <c r="CI30">
        <f t="shared" si="26"/>
        <v>0</v>
      </c>
      <c r="CJ30">
        <f t="shared" si="27"/>
        <v>0</v>
      </c>
      <c r="CK30">
        <f t="shared" si="28"/>
        <v>0</v>
      </c>
      <c r="CL30">
        <f t="shared" si="29"/>
        <v>0</v>
      </c>
      <c r="CM30">
        <f t="shared" si="30"/>
        <v>0</v>
      </c>
      <c r="CN30">
        <f t="shared" si="31"/>
        <v>0</v>
      </c>
    </row>
  </sheetData>
  <sheetProtection sheet="1" objects="1" scenarios="1"/>
  <sortState ref="A9:CN30">
    <sortCondition ref="BE9"/>
  </sortState>
  <mergeCells count="32">
    <mergeCell ref="O5:V5"/>
    <mergeCell ref="BC5:BF5"/>
    <mergeCell ref="A6:E7"/>
    <mergeCell ref="G6:N6"/>
    <mergeCell ref="O6:V6"/>
    <mergeCell ref="W6:AD6"/>
    <mergeCell ref="AE6:AL6"/>
    <mergeCell ref="AU6:BB6"/>
    <mergeCell ref="BC6:BE6"/>
    <mergeCell ref="G7:N7"/>
    <mergeCell ref="O7:V7"/>
    <mergeCell ref="W7:AD7"/>
    <mergeCell ref="AE7:AL7"/>
    <mergeCell ref="AM7:AT7"/>
    <mergeCell ref="AU7:BB7"/>
    <mergeCell ref="AM6:AT6"/>
    <mergeCell ref="A1:BI1"/>
    <mergeCell ref="A3:B3"/>
    <mergeCell ref="C3:E3"/>
    <mergeCell ref="F3:N3"/>
    <mergeCell ref="O3:V3"/>
    <mergeCell ref="W3:AL5"/>
    <mergeCell ref="BC3:BF3"/>
    <mergeCell ref="BH3:BI7"/>
    <mergeCell ref="A4:B4"/>
    <mergeCell ref="C4:E4"/>
    <mergeCell ref="F4:N4"/>
    <mergeCell ref="O4:V4"/>
    <mergeCell ref="BC4:BF4"/>
    <mergeCell ref="A5:B5"/>
    <mergeCell ref="C5:E5"/>
    <mergeCell ref="F5:N5"/>
  </mergeCells>
  <dataValidations count="8">
    <dataValidation operator="lessThan" allowBlank="1" showInputMessage="1" showErrorMessage="1" sqref="O1:O2 AE1:AE2 AU1:AU2 AU9:AU65406 AE9:AE65406 O9:O65406"/>
    <dataValidation type="decimal" allowBlank="1" showInputMessage="1" showErrorMessage="1" sqref="L1:L2 I1:I2 T1:T2 Q1:Q2 AG1:AG2 AB1:AB2 Y1:Y2 AJ1:AJ2 AR1:AR2 AO1:AO2 AW1:AW2 AZ1:AZ2 AZ9:AZ65406 AW9:AW65406 AR9:AR65406 AO9:AO65406 AJ9:AJ65406 Q9:Q65406 AG9:AG65406 AB9:AB65406 I9:I65406 T9:T65406 Y9:Y65406 L9:L65406">
      <formula1>0</formula1>
      <formula2>10</formula2>
    </dataValidation>
    <dataValidation type="decimal" allowBlank="1" showInputMessage="1" showErrorMessage="1" sqref="H1:H2 K1:K2 P1:P2 S1:S2 X1:X2 AA1:AA2 AI1:AI2 AF1:AF2 AN1:AN2 AQ1:AQ2 AY1:AY2 AV1:AV2 AV9:AV65406 AY9:AY65406 AN9:AN65406 AQ9:AQ65406 AF9:AF65406 K9:K65406 S9:S65406 P9:P65406 X9:X65406 AA9:AA65406 H9:H65406 AI9:AI65406">
      <formula1>0</formula1>
      <formula2>100</formula2>
    </dataValidation>
    <dataValidation type="list" allowBlank="1" showInputMessage="1" showErrorMessage="1" sqref="BH1:BH2 BH9:BH65406">
      <formula1>"ja,nee"</formula1>
    </dataValidation>
    <dataValidation type="whole" operator="lessThan" allowBlank="1" showInputMessage="1" showErrorMessage="1" sqref="BG6">
      <formula1>340</formula1>
    </dataValidation>
    <dataValidation type="whole" operator="lessThan" allowBlank="1" showInputMessage="1" showErrorMessage="1" sqref="BG5">
      <formula1>9</formula1>
    </dataValidation>
    <dataValidation type="whole" allowBlank="1" showInputMessage="1" showErrorMessage="1" sqref="BG4">
      <formula1>1</formula1>
      <formula2>2</formula2>
    </dataValidation>
    <dataValidation type="whole" allowBlank="1" showInputMessage="1" showErrorMessage="1" sqref="BG3">
      <formula1>1</formula1>
      <formula2>4</formula2>
    </dataValidation>
  </dataValidations>
  <printOptions headings="1" gridLines="1"/>
  <pageMargins left="0.19685039370078741" right="0" top="0.98425196850393704" bottom="0.98425196850393704" header="0.51181102362204722" footer="0.51181102362204722"/>
  <pageSetup paperSize="9" scale="89" fitToWidth="3" orientation="landscape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Blad13">
    <pageSetUpPr fitToPage="1"/>
  </sheetPr>
  <dimension ref="A1:CN31"/>
  <sheetViews>
    <sheetView workbookViewId="0">
      <pane xSplit="5" ySplit="8" topLeftCell="F9" activePane="bottomRight" state="frozen"/>
      <selection activeCell="C4" sqref="C4:E4"/>
      <selection pane="topRight" activeCell="C4" sqref="C4:E4"/>
      <selection pane="bottomLeft" activeCell="C4" sqref="C4:E4"/>
      <selection pane="bottomRight" activeCell="BG30" sqref="BG30"/>
    </sheetView>
  </sheetViews>
  <sheetFormatPr defaultColWidth="9.109375" defaultRowHeight="13.2"/>
  <cols>
    <col min="1" max="1" width="4.6640625" style="1" customWidth="1"/>
    <col min="2" max="2" width="10.109375" style="1" customWidth="1"/>
    <col min="3" max="4" width="22.6640625" style="1" customWidth="1"/>
    <col min="5" max="5" width="6.77734375" style="96" hidden="1" customWidth="1"/>
    <col min="6" max="6" width="18.6640625" style="1" customWidth="1"/>
    <col min="7" max="7" width="3.6640625" style="62" customWidth="1"/>
    <col min="8" max="8" width="4.5546875" style="67" customWidth="1"/>
    <col min="9" max="9" width="4.109375" style="67" customWidth="1"/>
    <col min="10" max="10" width="3.6640625" style="87" customWidth="1"/>
    <col min="11" max="11" width="4.5546875" style="68" customWidth="1"/>
    <col min="12" max="12" width="4.109375" style="68" customWidth="1"/>
    <col min="13" max="14" width="3" style="62" customWidth="1"/>
    <col min="15" max="15" width="3.6640625" style="63" customWidth="1"/>
    <col min="16" max="16" width="4.5546875" style="70" customWidth="1"/>
    <col min="17" max="17" width="4.109375" style="70" customWidth="1"/>
    <col min="18" max="18" width="3.6640625" style="63" customWidth="1"/>
    <col min="19" max="19" width="4.5546875" style="70" customWidth="1"/>
    <col min="20" max="20" width="4.109375" style="70" customWidth="1"/>
    <col min="21" max="22" width="3" style="63" customWidth="1"/>
    <col min="23" max="23" width="3.6640625" style="62" customWidth="1"/>
    <col min="24" max="24" width="4.5546875" style="68" customWidth="1"/>
    <col min="25" max="25" width="4.109375" style="68" customWidth="1"/>
    <col min="26" max="26" width="3.6640625" style="62" customWidth="1"/>
    <col min="27" max="27" width="4.5546875" style="68" customWidth="1"/>
    <col min="28" max="28" width="4.109375" style="68" customWidth="1"/>
    <col min="29" max="30" width="3" style="62" customWidth="1"/>
    <col min="31" max="31" width="3.6640625" style="63" hidden="1" customWidth="1"/>
    <col min="32" max="32" width="4.5546875" style="70" hidden="1" customWidth="1"/>
    <col min="33" max="33" width="4.109375" style="70" hidden="1" customWidth="1"/>
    <col min="34" max="34" width="3.6640625" style="63" hidden="1" customWidth="1"/>
    <col min="35" max="35" width="4.5546875" style="70" hidden="1" customWidth="1"/>
    <col min="36" max="36" width="4.109375" style="70" hidden="1" customWidth="1"/>
    <col min="37" max="38" width="3" style="63" hidden="1" customWidth="1"/>
    <col min="39" max="39" width="3.6640625" style="62" hidden="1" customWidth="1"/>
    <col min="40" max="40" width="4.5546875" style="68" hidden="1" customWidth="1"/>
    <col min="41" max="41" width="4.109375" style="68" hidden="1" customWidth="1"/>
    <col min="42" max="42" width="3.6640625" style="62" hidden="1" customWidth="1"/>
    <col min="43" max="43" width="4.5546875" style="68" hidden="1" customWidth="1"/>
    <col min="44" max="44" width="4.109375" style="68" hidden="1" customWidth="1"/>
    <col min="45" max="46" width="3" style="62" hidden="1" customWidth="1"/>
    <col min="47" max="47" width="3.6640625" style="63" hidden="1" customWidth="1"/>
    <col min="48" max="48" width="4.5546875" style="70" hidden="1" customWidth="1"/>
    <col min="49" max="49" width="4.109375" style="70" hidden="1" customWidth="1"/>
    <col min="50" max="50" width="3.6640625" style="63" hidden="1" customWidth="1"/>
    <col min="51" max="51" width="4.5546875" style="70" hidden="1" customWidth="1"/>
    <col min="52" max="52" width="4.109375" style="70" hidden="1" customWidth="1"/>
    <col min="53" max="54" width="3" style="63" hidden="1" customWidth="1"/>
    <col min="55" max="55" width="5.6640625" customWidth="1"/>
    <col min="56" max="56" width="5.5546875" bestFit="1" customWidth="1"/>
    <col min="57" max="57" width="6" customWidth="1"/>
    <col min="58" max="58" width="4" style="1" customWidth="1"/>
    <col min="59" max="59" width="4.88671875" style="1" customWidth="1"/>
    <col min="60" max="60" width="5.44140625" style="1" customWidth="1"/>
    <col min="61" max="61" width="17.33203125" style="1" customWidth="1"/>
    <col min="63" max="63" width="4" hidden="1" customWidth="1"/>
    <col min="64" max="64" width="5" hidden="1" customWidth="1"/>
    <col min="65" max="65" width="4" hidden="1" customWidth="1"/>
    <col min="66" max="66" width="6.6640625" hidden="1" customWidth="1"/>
    <col min="67" max="67" width="5.6640625" hidden="1" customWidth="1"/>
    <col min="68" max="68" width="4" hidden="1" customWidth="1"/>
    <col min="69" max="69" width="5" hidden="1" customWidth="1"/>
    <col min="70" max="70" width="4" hidden="1" customWidth="1"/>
    <col min="71" max="71" width="6.6640625" hidden="1" customWidth="1"/>
    <col min="72" max="72" width="5.6640625" hidden="1" customWidth="1"/>
    <col min="73" max="73" width="4" hidden="1" customWidth="1"/>
    <col min="74" max="74" width="5" hidden="1" customWidth="1"/>
    <col min="75" max="75" width="4" hidden="1" customWidth="1"/>
    <col min="76" max="76" width="6.6640625" hidden="1" customWidth="1"/>
    <col min="77" max="77" width="5.6640625" hidden="1" customWidth="1"/>
    <col min="78" max="78" width="4" hidden="1" customWidth="1"/>
    <col min="79" max="79" width="5" hidden="1" customWidth="1"/>
    <col min="80" max="80" width="4" hidden="1" customWidth="1"/>
    <col min="81" max="81" width="6.6640625" hidden="1" customWidth="1"/>
    <col min="82" max="82" width="6.33203125" hidden="1" customWidth="1"/>
    <col min="83" max="83" width="4" hidden="1" customWidth="1"/>
    <col min="84" max="84" width="5" hidden="1" customWidth="1"/>
    <col min="85" max="85" width="4" hidden="1" customWidth="1"/>
    <col min="86" max="86" width="6.6640625" hidden="1" customWidth="1"/>
    <col min="87" max="87" width="6.33203125" hidden="1" customWidth="1"/>
    <col min="88" max="88" width="4" hidden="1" customWidth="1"/>
    <col min="89" max="89" width="5" hidden="1" customWidth="1"/>
    <col min="90" max="90" width="4" hidden="1" customWidth="1"/>
    <col min="91" max="91" width="6.6640625" hidden="1" customWidth="1"/>
    <col min="92" max="92" width="6.33203125" hidden="1" customWidth="1"/>
  </cols>
  <sheetData>
    <row r="1" spans="1:92">
      <c r="A1" s="128" t="s">
        <v>7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  <c r="Y1" s="129"/>
      <c r="Z1" s="129"/>
      <c r="AA1" s="129"/>
      <c r="AB1" s="129"/>
      <c r="AC1" s="129"/>
      <c r="AD1" s="129"/>
      <c r="AE1" s="129"/>
      <c r="AF1" s="129"/>
      <c r="AG1" s="129"/>
      <c r="AH1" s="129"/>
      <c r="AI1" s="129"/>
      <c r="AJ1" s="129"/>
      <c r="AK1" s="129"/>
      <c r="AL1" s="129"/>
      <c r="AM1" s="129"/>
      <c r="AN1" s="129"/>
      <c r="AO1" s="129"/>
      <c r="AP1" s="129"/>
      <c r="AQ1" s="129"/>
      <c r="AR1" s="129"/>
      <c r="AS1" s="129"/>
      <c r="AT1" s="129"/>
      <c r="AU1" s="129"/>
      <c r="AV1" s="129"/>
      <c r="AW1" s="129"/>
      <c r="AX1" s="129"/>
      <c r="AY1" s="129"/>
      <c r="AZ1" s="129"/>
      <c r="BA1" s="129"/>
      <c r="BB1" s="129"/>
      <c r="BC1" s="129"/>
      <c r="BD1" s="129"/>
      <c r="BE1" s="129"/>
      <c r="BF1" s="129"/>
      <c r="BG1" s="129"/>
      <c r="BH1" s="129"/>
      <c r="BI1" s="130"/>
    </row>
    <row r="2" spans="1:92" ht="12.75" hidden="1" customHeight="1">
      <c r="A2" s="9"/>
      <c r="B2" s="9"/>
      <c r="C2" s="9"/>
      <c r="D2" s="9"/>
      <c r="E2" s="99"/>
      <c r="F2" s="9"/>
      <c r="G2" s="84"/>
      <c r="H2" s="65"/>
      <c r="I2" s="65"/>
      <c r="J2" s="85"/>
      <c r="N2" s="62">
        <v>1</v>
      </c>
      <c r="O2" s="88"/>
      <c r="V2" s="63">
        <v>2</v>
      </c>
      <c r="W2" s="84"/>
      <c r="AD2" s="62">
        <v>3</v>
      </c>
      <c r="AE2" s="88"/>
      <c r="AL2" s="63">
        <v>4</v>
      </c>
      <c r="AM2" s="84"/>
      <c r="AT2" s="62">
        <v>5</v>
      </c>
      <c r="AU2" s="88"/>
      <c r="BB2" s="63">
        <v>6</v>
      </c>
      <c r="BC2">
        <f>N2+V2+AD2+AL2+AT2+BB2</f>
        <v>21</v>
      </c>
      <c r="BD2" s="24">
        <f>IF($O$4&gt;0,(LARGE(($N2,$V2,$AD2,$AL2,$AT2,$BB2),1)),"0")</f>
        <v>6</v>
      </c>
      <c r="BE2" s="24">
        <f>BC2-BD2</f>
        <v>15</v>
      </c>
      <c r="BF2" s="1" t="str">
        <f>IF($O$4&gt;1,(LARGE(($N2,$V2,$AD2,$AL2,$AT2,$BB2),1))+(LARGE(($N2,$V2,$AD2,$AL2,$AT2,$BB2),2)),"0")</f>
        <v>0</v>
      </c>
      <c r="BK2">
        <f>IF(G2&gt;99,199,G2)</f>
        <v>0</v>
      </c>
      <c r="BL2">
        <f>IF(H2="",0,H2)</f>
        <v>0</v>
      </c>
      <c r="BM2">
        <f>IF(J2&gt;99,199,J2)</f>
        <v>0</v>
      </c>
      <c r="BN2">
        <f>IF(K2="",0,K2)</f>
        <v>0</v>
      </c>
      <c r="BO2">
        <f>BK2+BM2</f>
        <v>0</v>
      </c>
      <c r="BP2">
        <f>IF(O2&gt;99,199,O2)</f>
        <v>0</v>
      </c>
      <c r="BQ2">
        <f>IF(P2="",0,P2)</f>
        <v>0</v>
      </c>
      <c r="BR2">
        <f>IF(R2&gt;99,199,R2)</f>
        <v>0</v>
      </c>
      <c r="BS2">
        <f>IF(S2="",0,S2)</f>
        <v>0</v>
      </c>
      <c r="BT2">
        <f>BP2+BR2</f>
        <v>0</v>
      </c>
      <c r="BU2">
        <f>IF(W2&gt;99,199,W2)</f>
        <v>0</v>
      </c>
      <c r="BV2">
        <f>IF(X2="",0,X2)</f>
        <v>0</v>
      </c>
      <c r="BW2">
        <f>IF(Z2&gt;99,199,Z2)</f>
        <v>0</v>
      </c>
      <c r="BX2">
        <f>IF(AA2="",0,AA2)</f>
        <v>0</v>
      </c>
      <c r="BY2">
        <f>BU2+BW2</f>
        <v>0</v>
      </c>
      <c r="BZ2">
        <f>IF(AE2&gt;99,199,AE2)</f>
        <v>0</v>
      </c>
      <c r="CA2">
        <f>IF(AF2="",0,AF2)</f>
        <v>0</v>
      </c>
      <c r="CB2">
        <f>IF(AH2&gt;99,199,AH2)</f>
        <v>0</v>
      </c>
      <c r="CC2">
        <f>IF(AI2="",0,AI2)</f>
        <v>0</v>
      </c>
      <c r="CD2">
        <f>BZ2+CB2</f>
        <v>0</v>
      </c>
      <c r="CE2">
        <f>IF(AM2&gt;99,199,AM2)</f>
        <v>0</v>
      </c>
      <c r="CF2">
        <f>IF(AN2="",0,AN2)</f>
        <v>0</v>
      </c>
      <c r="CG2">
        <f>IF(AP2&gt;99,199,AP2)</f>
        <v>0</v>
      </c>
      <c r="CH2">
        <f>IF(AQ2="",0,AQ2)</f>
        <v>0</v>
      </c>
      <c r="CI2">
        <f>CE2+CG2</f>
        <v>0</v>
      </c>
      <c r="CJ2">
        <f>IF(AU2&gt;99,199,AU2)</f>
        <v>0</v>
      </c>
      <c r="CK2">
        <f>IF(AV2="",0,AV2)</f>
        <v>0</v>
      </c>
      <c r="CL2">
        <f>IF(AX2&gt;99,199,AX2)</f>
        <v>0</v>
      </c>
      <c r="CM2">
        <f>IF(AY2="",0,AY2)</f>
        <v>0</v>
      </c>
      <c r="CN2">
        <f>CJ2+CL2</f>
        <v>0</v>
      </c>
    </row>
    <row r="3" spans="1:92">
      <c r="A3" s="131" t="s">
        <v>8</v>
      </c>
      <c r="B3" s="132"/>
      <c r="C3" s="133" t="str">
        <f>Instellingen!B3</f>
        <v xml:space="preserve"> oude ijssel</v>
      </c>
      <c r="D3" s="134"/>
      <c r="E3" s="135"/>
      <c r="F3" s="131" t="s">
        <v>27</v>
      </c>
      <c r="G3" s="136"/>
      <c r="H3" s="136"/>
      <c r="I3" s="136"/>
      <c r="J3" s="136"/>
      <c r="K3" s="136"/>
      <c r="L3" s="136"/>
      <c r="M3" s="136"/>
      <c r="N3" s="132"/>
      <c r="O3" s="137">
        <v>5</v>
      </c>
      <c r="P3" s="138"/>
      <c r="Q3" s="138"/>
      <c r="R3" s="138"/>
      <c r="S3" s="138"/>
      <c r="T3" s="138"/>
      <c r="U3" s="138"/>
      <c r="V3" s="139"/>
      <c r="W3" s="140"/>
      <c r="X3" s="141"/>
      <c r="Y3" s="141"/>
      <c r="Z3" s="141"/>
      <c r="AA3" s="141"/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2"/>
      <c r="AM3" s="91"/>
      <c r="AN3" s="91"/>
      <c r="AO3" s="91"/>
      <c r="AP3" s="91"/>
      <c r="AQ3" s="91"/>
      <c r="AR3" s="91"/>
      <c r="AS3" s="91"/>
      <c r="AT3" s="91"/>
      <c r="AU3" s="91"/>
      <c r="AV3" s="91"/>
      <c r="AW3" s="91"/>
      <c r="AX3" s="91"/>
      <c r="AY3" s="91"/>
      <c r="AZ3" s="91"/>
      <c r="BA3" s="91"/>
      <c r="BB3" s="91"/>
      <c r="BC3" s="131" t="s">
        <v>26</v>
      </c>
      <c r="BD3" s="136"/>
      <c r="BE3" s="136"/>
      <c r="BF3" s="132"/>
      <c r="BG3" s="20">
        <f>Instellingen!B6</f>
        <v>3</v>
      </c>
      <c r="BH3" s="149"/>
      <c r="BI3" s="150"/>
    </row>
    <row r="4" spans="1:92">
      <c r="A4" s="131" t="s">
        <v>9</v>
      </c>
      <c r="B4" s="132"/>
      <c r="C4" s="155" t="s">
        <v>125</v>
      </c>
      <c r="D4" s="134"/>
      <c r="E4" s="135"/>
      <c r="F4" s="131" t="s">
        <v>33</v>
      </c>
      <c r="G4" s="136"/>
      <c r="H4" s="136"/>
      <c r="I4" s="136"/>
      <c r="J4" s="136"/>
      <c r="K4" s="136"/>
      <c r="L4" s="136"/>
      <c r="M4" s="136"/>
      <c r="N4" s="132"/>
      <c r="O4" s="133">
        <f>Instellingen!B7</f>
        <v>1</v>
      </c>
      <c r="P4" s="134"/>
      <c r="Q4" s="134"/>
      <c r="R4" s="134"/>
      <c r="S4" s="134"/>
      <c r="T4" s="134"/>
      <c r="U4" s="134"/>
      <c r="V4" s="135"/>
      <c r="W4" s="143"/>
      <c r="X4" s="144"/>
      <c r="Y4" s="144"/>
      <c r="Z4" s="144"/>
      <c r="AA4" s="144"/>
      <c r="AB4" s="144"/>
      <c r="AC4" s="144"/>
      <c r="AD4" s="144"/>
      <c r="AE4" s="144"/>
      <c r="AF4" s="144"/>
      <c r="AG4" s="144"/>
      <c r="AH4" s="144"/>
      <c r="AI4" s="144"/>
      <c r="AJ4" s="144"/>
      <c r="AK4" s="144"/>
      <c r="AL4" s="145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131"/>
      <c r="BD4" s="136"/>
      <c r="BE4" s="136"/>
      <c r="BF4" s="132"/>
      <c r="BG4" s="20"/>
      <c r="BH4" s="151"/>
      <c r="BI4" s="152"/>
    </row>
    <row r="5" spans="1:92">
      <c r="A5" s="131" t="s">
        <v>10</v>
      </c>
      <c r="B5" s="132"/>
      <c r="C5" s="133"/>
      <c r="D5" s="134"/>
      <c r="E5" s="135"/>
      <c r="F5" s="131" t="s">
        <v>11</v>
      </c>
      <c r="G5" s="136"/>
      <c r="H5" s="136"/>
      <c r="I5" s="136"/>
      <c r="J5" s="136"/>
      <c r="K5" s="136"/>
      <c r="L5" s="136"/>
      <c r="M5" s="136"/>
      <c r="N5" s="132"/>
      <c r="O5" s="133">
        <f>Instellingen!B5</f>
        <v>99</v>
      </c>
      <c r="P5" s="134"/>
      <c r="Q5" s="134"/>
      <c r="R5" s="134"/>
      <c r="S5" s="134"/>
      <c r="T5" s="134"/>
      <c r="U5" s="134"/>
      <c r="V5" s="135"/>
      <c r="W5" s="146"/>
      <c r="X5" s="147"/>
      <c r="Y5" s="147"/>
      <c r="Z5" s="147"/>
      <c r="AA5" s="147"/>
      <c r="AB5" s="147"/>
      <c r="AC5" s="147"/>
      <c r="AD5" s="147"/>
      <c r="AE5" s="147"/>
      <c r="AF5" s="147"/>
      <c r="AG5" s="147"/>
      <c r="AH5" s="147"/>
      <c r="AI5" s="147"/>
      <c r="AJ5" s="147"/>
      <c r="AK5" s="147"/>
      <c r="AL5" s="148"/>
      <c r="AM5" s="92"/>
      <c r="AN5" s="92"/>
      <c r="AO5" s="92"/>
      <c r="AP5" s="92"/>
      <c r="AQ5" s="92"/>
      <c r="AR5" s="92"/>
      <c r="AS5" s="92"/>
      <c r="AT5" s="92"/>
      <c r="AU5" s="92"/>
      <c r="AV5" s="92"/>
      <c r="AW5" s="92"/>
      <c r="AX5" s="92"/>
      <c r="AY5" s="92"/>
      <c r="AZ5" s="92"/>
      <c r="BA5" s="92"/>
      <c r="BB5" s="92"/>
      <c r="BC5" s="156" t="s">
        <v>12</v>
      </c>
      <c r="BD5" s="157"/>
      <c r="BE5" s="157"/>
      <c r="BF5" s="158"/>
      <c r="BG5" s="8">
        <v>2</v>
      </c>
      <c r="BH5" s="151"/>
      <c r="BI5" s="152"/>
    </row>
    <row r="6" spans="1:92" ht="12.75" customHeight="1">
      <c r="A6" s="159"/>
      <c r="B6" s="160"/>
      <c r="C6" s="160"/>
      <c r="D6" s="160"/>
      <c r="E6" s="161"/>
      <c r="F6" s="36" t="s">
        <v>13</v>
      </c>
      <c r="G6" s="164" t="str">
        <f>Instellingen!B40</f>
        <v>Westervoort</v>
      </c>
      <c r="H6" s="165"/>
      <c r="I6" s="165"/>
      <c r="J6" s="165"/>
      <c r="K6" s="165"/>
      <c r="L6" s="165"/>
      <c r="M6" s="165"/>
      <c r="N6" s="166"/>
      <c r="O6" s="167" t="str">
        <f>Instellingen!B41</f>
        <v>Lathum</v>
      </c>
      <c r="P6" s="168"/>
      <c r="Q6" s="168"/>
      <c r="R6" s="168"/>
      <c r="S6" s="168"/>
      <c r="T6" s="168"/>
      <c r="U6" s="168"/>
      <c r="V6" s="169"/>
      <c r="W6" s="164" t="str">
        <f>Instellingen!B42</f>
        <v>Lathum</v>
      </c>
      <c r="X6" s="165"/>
      <c r="Y6" s="165"/>
      <c r="Z6" s="165"/>
      <c r="AA6" s="165"/>
      <c r="AB6" s="165"/>
      <c r="AC6" s="165"/>
      <c r="AD6" s="166"/>
      <c r="AE6" s="167" t="str">
        <f>Instellingen!B43</f>
        <v xml:space="preserve"> </v>
      </c>
      <c r="AF6" s="168"/>
      <c r="AG6" s="168"/>
      <c r="AH6" s="168"/>
      <c r="AI6" s="168"/>
      <c r="AJ6" s="168"/>
      <c r="AK6" s="168"/>
      <c r="AL6" s="169"/>
      <c r="AM6" s="164" t="str">
        <f>Instellingen!B44</f>
        <v xml:space="preserve"> </v>
      </c>
      <c r="AN6" s="165"/>
      <c r="AO6" s="165"/>
      <c r="AP6" s="165"/>
      <c r="AQ6" s="165"/>
      <c r="AR6" s="165"/>
      <c r="AS6" s="165"/>
      <c r="AT6" s="166"/>
      <c r="AU6" s="167" t="str">
        <f>Instellingen!B45</f>
        <v xml:space="preserve"> </v>
      </c>
      <c r="AV6" s="168"/>
      <c r="AW6" s="168"/>
      <c r="AX6" s="168"/>
      <c r="AY6" s="168"/>
      <c r="AZ6" s="168"/>
      <c r="BA6" s="168"/>
      <c r="BB6" s="169"/>
      <c r="BC6" s="170" t="s">
        <v>32</v>
      </c>
      <c r="BD6" s="171"/>
      <c r="BE6" s="132"/>
      <c r="BF6" s="34"/>
      <c r="BG6" s="20"/>
      <c r="BH6" s="151"/>
      <c r="BI6" s="152"/>
    </row>
    <row r="7" spans="1:92" ht="12.75" customHeight="1">
      <c r="A7" s="162"/>
      <c r="B7" s="162"/>
      <c r="C7" s="162"/>
      <c r="D7" s="162"/>
      <c r="E7" s="163"/>
      <c r="F7" s="36" t="s">
        <v>14</v>
      </c>
      <c r="G7" s="172" t="str">
        <f>Instellingen!C40</f>
        <v>02/05/2026</v>
      </c>
      <c r="H7" s="173"/>
      <c r="I7" s="173"/>
      <c r="J7" s="173"/>
      <c r="K7" s="173"/>
      <c r="L7" s="173"/>
      <c r="M7" s="173"/>
      <c r="N7" s="174"/>
      <c r="O7" s="175" t="str">
        <f>Instellingen!C41</f>
        <v>09/05/2026</v>
      </c>
      <c r="P7" s="176"/>
      <c r="Q7" s="176"/>
      <c r="R7" s="176"/>
      <c r="S7" s="176"/>
      <c r="T7" s="176"/>
      <c r="U7" s="176"/>
      <c r="V7" s="177"/>
      <c r="W7" s="172" t="str">
        <f>Instellingen!C42</f>
        <v>06/06/2026</v>
      </c>
      <c r="X7" s="173"/>
      <c r="Y7" s="173"/>
      <c r="Z7" s="173"/>
      <c r="AA7" s="173"/>
      <c r="AB7" s="173"/>
      <c r="AC7" s="173"/>
      <c r="AD7" s="174"/>
      <c r="AE7" s="178" t="str">
        <f>Instellingen!C43</f>
        <v xml:space="preserve"> </v>
      </c>
      <c r="AF7" s="179"/>
      <c r="AG7" s="179"/>
      <c r="AH7" s="179"/>
      <c r="AI7" s="179"/>
      <c r="AJ7" s="179"/>
      <c r="AK7" s="179"/>
      <c r="AL7" s="180"/>
      <c r="AM7" s="178" t="str">
        <f>Instellingen!C44</f>
        <v xml:space="preserve"> </v>
      </c>
      <c r="AN7" s="181"/>
      <c r="AO7" s="181"/>
      <c r="AP7" s="181"/>
      <c r="AQ7" s="181"/>
      <c r="AR7" s="181"/>
      <c r="AS7" s="181"/>
      <c r="AT7" s="182"/>
      <c r="AU7" s="178" t="str">
        <f>Instellingen!C45</f>
        <v xml:space="preserve"> </v>
      </c>
      <c r="AV7" s="181"/>
      <c r="AW7" s="181"/>
      <c r="AX7" s="181"/>
      <c r="AY7" s="181"/>
      <c r="AZ7" s="181"/>
      <c r="BA7" s="181"/>
      <c r="BB7" s="182"/>
      <c r="BC7" s="37" t="s">
        <v>34</v>
      </c>
      <c r="BD7" s="10" t="s">
        <v>35</v>
      </c>
      <c r="BE7" s="5" t="s">
        <v>36</v>
      </c>
      <c r="BF7" s="3"/>
      <c r="BG7" s="3"/>
      <c r="BH7" s="153"/>
      <c r="BI7" s="154"/>
    </row>
    <row r="8" spans="1:92" ht="25.5" customHeight="1">
      <c r="A8" s="2" t="s">
        <v>18</v>
      </c>
      <c r="B8" s="2" t="s">
        <v>6</v>
      </c>
      <c r="C8" s="2" t="s">
        <v>0</v>
      </c>
      <c r="D8" s="2" t="s">
        <v>1</v>
      </c>
      <c r="E8" s="97" t="s">
        <v>70</v>
      </c>
      <c r="F8" s="36" t="s">
        <v>3</v>
      </c>
      <c r="G8" s="7" t="s">
        <v>73</v>
      </c>
      <c r="H8" s="66" t="s">
        <v>74</v>
      </c>
      <c r="I8" s="66" t="s">
        <v>75</v>
      </c>
      <c r="J8" s="86" t="s">
        <v>76</v>
      </c>
      <c r="K8" s="69" t="s">
        <v>77</v>
      </c>
      <c r="L8" s="69" t="s">
        <v>78</v>
      </c>
      <c r="M8" s="2" t="s">
        <v>4</v>
      </c>
      <c r="N8" s="2" t="s">
        <v>15</v>
      </c>
      <c r="O8" s="89" t="s">
        <v>73</v>
      </c>
      <c r="P8" s="78" t="s">
        <v>74</v>
      </c>
      <c r="Q8" s="78" t="s">
        <v>75</v>
      </c>
      <c r="R8" s="71" t="s">
        <v>76</v>
      </c>
      <c r="S8" s="78" t="s">
        <v>77</v>
      </c>
      <c r="T8" s="78" t="s">
        <v>78</v>
      </c>
      <c r="U8" s="2" t="s">
        <v>4</v>
      </c>
      <c r="V8" s="2" t="s">
        <v>15</v>
      </c>
      <c r="W8" s="89" t="s">
        <v>73</v>
      </c>
      <c r="X8" s="78" t="s">
        <v>74</v>
      </c>
      <c r="Y8" s="78" t="s">
        <v>75</v>
      </c>
      <c r="Z8" s="71" t="s">
        <v>76</v>
      </c>
      <c r="AA8" s="78" t="s">
        <v>77</v>
      </c>
      <c r="AB8" s="78" t="s">
        <v>78</v>
      </c>
      <c r="AC8" s="2" t="s">
        <v>4</v>
      </c>
      <c r="AD8" s="2" t="s">
        <v>15</v>
      </c>
      <c r="AE8" s="89" t="s">
        <v>73</v>
      </c>
      <c r="AF8" s="78" t="s">
        <v>74</v>
      </c>
      <c r="AG8" s="78" t="s">
        <v>75</v>
      </c>
      <c r="AH8" s="71" t="s">
        <v>76</v>
      </c>
      <c r="AI8" s="78" t="s">
        <v>77</v>
      </c>
      <c r="AJ8" s="78" t="s">
        <v>78</v>
      </c>
      <c r="AK8" s="2" t="s">
        <v>4</v>
      </c>
      <c r="AL8" s="2" t="s">
        <v>15</v>
      </c>
      <c r="AM8" s="89" t="s">
        <v>73</v>
      </c>
      <c r="AN8" s="78" t="s">
        <v>74</v>
      </c>
      <c r="AO8" s="78" t="s">
        <v>75</v>
      </c>
      <c r="AP8" s="71" t="s">
        <v>76</v>
      </c>
      <c r="AQ8" s="78" t="s">
        <v>77</v>
      </c>
      <c r="AR8" s="78" t="s">
        <v>78</v>
      </c>
      <c r="AS8" s="2" t="s">
        <v>4</v>
      </c>
      <c r="AT8" s="2" t="s">
        <v>15</v>
      </c>
      <c r="AU8" s="89" t="s">
        <v>73</v>
      </c>
      <c r="AV8" s="78" t="s">
        <v>74</v>
      </c>
      <c r="AW8" s="78" t="s">
        <v>75</v>
      </c>
      <c r="AX8" s="71" t="s">
        <v>76</v>
      </c>
      <c r="AY8" s="78" t="s">
        <v>77</v>
      </c>
      <c r="AZ8" s="78" t="s">
        <v>78</v>
      </c>
      <c r="BA8" s="2" t="s">
        <v>4</v>
      </c>
      <c r="BB8" s="2" t="s">
        <v>15</v>
      </c>
      <c r="BC8" s="38" t="s">
        <v>22</v>
      </c>
      <c r="BD8" s="23" t="s">
        <v>22</v>
      </c>
      <c r="BE8" s="64" t="s">
        <v>22</v>
      </c>
      <c r="BF8" s="22" t="s">
        <v>16</v>
      </c>
      <c r="BG8" s="22" t="s">
        <v>17</v>
      </c>
      <c r="BH8" s="7" t="s">
        <v>68</v>
      </c>
      <c r="BI8" s="2" t="s">
        <v>5</v>
      </c>
      <c r="BK8" s="72" t="s">
        <v>86</v>
      </c>
      <c r="BL8" s="72" t="s">
        <v>79</v>
      </c>
      <c r="BM8" s="72" t="s">
        <v>87</v>
      </c>
      <c r="BN8" s="72" t="s">
        <v>80</v>
      </c>
      <c r="BO8" s="72" t="s">
        <v>97</v>
      </c>
      <c r="BP8" s="72" t="s">
        <v>88</v>
      </c>
      <c r="BQ8" s="72" t="s">
        <v>81</v>
      </c>
      <c r="BR8" s="72" t="s">
        <v>89</v>
      </c>
      <c r="BS8" s="72" t="s">
        <v>101</v>
      </c>
      <c r="BT8" s="73" t="s">
        <v>96</v>
      </c>
      <c r="BU8" s="72" t="s">
        <v>90</v>
      </c>
      <c r="BV8" s="72" t="s">
        <v>82</v>
      </c>
      <c r="BW8" s="72" t="s">
        <v>91</v>
      </c>
      <c r="BX8" s="72" t="s">
        <v>83</v>
      </c>
      <c r="BY8" s="73" t="s">
        <v>95</v>
      </c>
      <c r="BZ8" s="72" t="s">
        <v>92</v>
      </c>
      <c r="CA8" s="72" t="s">
        <v>84</v>
      </c>
      <c r="CB8" s="72" t="s">
        <v>93</v>
      </c>
      <c r="CC8" s="73" t="s">
        <v>85</v>
      </c>
      <c r="CD8" s="73" t="s">
        <v>94</v>
      </c>
      <c r="CE8" s="73" t="s">
        <v>106</v>
      </c>
      <c r="CF8" s="73" t="s">
        <v>107</v>
      </c>
      <c r="CG8" s="73" t="s">
        <v>108</v>
      </c>
      <c r="CH8" s="73" t="s">
        <v>109</v>
      </c>
      <c r="CI8" s="73" t="s">
        <v>110</v>
      </c>
      <c r="CJ8" s="73" t="s">
        <v>111</v>
      </c>
      <c r="CK8" s="73" t="s">
        <v>112</v>
      </c>
      <c r="CL8" s="73" t="s">
        <v>113</v>
      </c>
      <c r="CM8" s="73" t="s">
        <v>114</v>
      </c>
      <c r="CN8" s="73" t="s">
        <v>115</v>
      </c>
    </row>
    <row r="9" spans="1:92">
      <c r="A9" s="1">
        <v>1</v>
      </c>
      <c r="B9" s="1" t="s">
        <v>345</v>
      </c>
      <c r="C9" s="1" t="s">
        <v>346</v>
      </c>
      <c r="D9" s="1" t="s">
        <v>347</v>
      </c>
      <c r="E9" s="96" t="s">
        <v>213</v>
      </c>
      <c r="F9" s="1" t="s">
        <v>189</v>
      </c>
      <c r="G9" s="119"/>
      <c r="H9" s="121"/>
      <c r="I9" s="121"/>
      <c r="J9" s="119"/>
      <c r="K9" s="121"/>
      <c r="L9" s="121"/>
      <c r="N9" s="62">
        <v>99</v>
      </c>
      <c r="O9" s="63">
        <v>1</v>
      </c>
      <c r="P9" s="70">
        <v>70</v>
      </c>
      <c r="Q9" s="70">
        <v>7</v>
      </c>
      <c r="U9" s="63">
        <v>3</v>
      </c>
      <c r="V9" s="63">
        <v>3</v>
      </c>
      <c r="W9" s="1">
        <v>4</v>
      </c>
      <c r="X9" s="1">
        <v>72.5</v>
      </c>
      <c r="Y9" s="1">
        <v>7.5</v>
      </c>
      <c r="AC9" s="62">
        <v>1</v>
      </c>
      <c r="AD9" s="62">
        <v>1</v>
      </c>
      <c r="BC9">
        <f t="shared" ref="BC9:BC30" si="0">N9+V9+AD9+AL9+AT9+BB9</f>
        <v>103</v>
      </c>
      <c r="BD9" s="24">
        <f>IF($O$4&gt;0,(LARGE(($N9,$V9,$AD9,$AL9,$AT9,$BB9),1)),"0")</f>
        <v>99</v>
      </c>
      <c r="BE9" s="24">
        <f t="shared" ref="BE9:BE30" si="1">BC9-BD9</f>
        <v>4</v>
      </c>
      <c r="BF9" s="1">
        <v>1</v>
      </c>
      <c r="BK9">
        <f t="shared" ref="BK9:BK30" si="2">IF(G9&gt;99,199,G9)</f>
        <v>0</v>
      </c>
      <c r="BL9">
        <f t="shared" ref="BL9:BL30" si="3">IF(H9="",0,H9)</f>
        <v>0</v>
      </c>
      <c r="BM9">
        <f t="shared" ref="BM9:BM30" si="4">IF(J9&gt;99,199,J9)</f>
        <v>0</v>
      </c>
      <c r="BN9">
        <f t="shared" ref="BN9:BN30" si="5">IF(K9="",0,K9)</f>
        <v>0</v>
      </c>
      <c r="BO9">
        <f t="shared" ref="BO9:BO30" si="6">BK9+BM9</f>
        <v>0</v>
      </c>
      <c r="BP9">
        <f t="shared" ref="BP9:BP30" si="7">IF(O9&gt;99,199,O9)</f>
        <v>1</v>
      </c>
      <c r="BQ9">
        <f t="shared" ref="BQ9:BQ30" si="8">IF(P9="",0,P9)</f>
        <v>70</v>
      </c>
      <c r="BR9">
        <f t="shared" ref="BR9:BR30" si="9">IF(R9&gt;99,199,R9)</f>
        <v>0</v>
      </c>
      <c r="BS9">
        <f t="shared" ref="BS9:BS30" si="10">IF(S9="",0,S9)</f>
        <v>0</v>
      </c>
      <c r="BT9">
        <f t="shared" ref="BT9:BT30" si="11">BP9+BR9</f>
        <v>1</v>
      </c>
      <c r="BU9">
        <f t="shared" ref="BU9:BU30" si="12">IF(W9&gt;99,199,W9)</f>
        <v>4</v>
      </c>
      <c r="BV9">
        <f t="shared" ref="BV9:BV30" si="13">IF(X9="",0,X9)</f>
        <v>72.5</v>
      </c>
      <c r="BW9">
        <f t="shared" ref="BW9:BW30" si="14">IF(Z9&gt;99,199,Z9)</f>
        <v>0</v>
      </c>
      <c r="BX9">
        <f t="shared" ref="BX9:BX30" si="15">IF(AA9="",0,AA9)</f>
        <v>0</v>
      </c>
      <c r="BY9">
        <f t="shared" ref="BY9:BY30" si="16">BU9+BW9</f>
        <v>4</v>
      </c>
      <c r="BZ9">
        <f t="shared" ref="BZ9:BZ30" si="17">IF(AE9&gt;99,199,AE9)</f>
        <v>0</v>
      </c>
      <c r="CA9">
        <f t="shared" ref="CA9:CA30" si="18">IF(AF9="",0,AF9)</f>
        <v>0</v>
      </c>
      <c r="CB9">
        <f t="shared" ref="CB9:CB30" si="19">IF(AH9&gt;99,199,AH9)</f>
        <v>0</v>
      </c>
      <c r="CC9">
        <f t="shared" ref="CC9:CC30" si="20">IF(AI9="",0,AI9)</f>
        <v>0</v>
      </c>
      <c r="CD9">
        <f t="shared" ref="CD9:CD30" si="21">BZ9+CB9</f>
        <v>0</v>
      </c>
      <c r="CE9">
        <f t="shared" ref="CE9:CE30" si="22">IF(AM9&gt;99,199,AM9)</f>
        <v>0</v>
      </c>
      <c r="CF9">
        <f t="shared" ref="CF9:CF30" si="23">IF(AN9="",0,AN9)</f>
        <v>0</v>
      </c>
      <c r="CG9">
        <f t="shared" ref="CG9:CG30" si="24">IF(AP9&gt;99,199,AP9)</f>
        <v>0</v>
      </c>
      <c r="CH9">
        <f t="shared" ref="CH9:CH30" si="25">IF(AQ9="",0,AQ9)</f>
        <v>0</v>
      </c>
      <c r="CI9">
        <f t="shared" ref="CI9:CI30" si="26">CE9+CG9</f>
        <v>0</v>
      </c>
      <c r="CJ9">
        <f t="shared" ref="CJ9:CJ30" si="27">IF(AU9&gt;99,199,AU9)</f>
        <v>0</v>
      </c>
      <c r="CK9">
        <f t="shared" ref="CK9:CK30" si="28">IF(AV9="",0,AV9)</f>
        <v>0</v>
      </c>
      <c r="CL9">
        <f t="shared" ref="CL9:CL30" si="29">IF(AX9&gt;99,199,AX9)</f>
        <v>0</v>
      </c>
      <c r="CM9">
        <f t="shared" ref="CM9:CM30" si="30">IF(AY9="",0,AY9)</f>
        <v>0</v>
      </c>
      <c r="CN9">
        <f t="shared" ref="CN9:CN30" si="31">CJ9+CL9</f>
        <v>0</v>
      </c>
    </row>
    <row r="10" spans="1:92">
      <c r="A10" s="1">
        <v>2</v>
      </c>
      <c r="B10" s="1" t="s">
        <v>225</v>
      </c>
      <c r="C10" s="1" t="s">
        <v>226</v>
      </c>
      <c r="D10" s="1" t="s">
        <v>227</v>
      </c>
      <c r="E10" s="1" t="s">
        <v>213</v>
      </c>
      <c r="F10" s="1" t="s">
        <v>189</v>
      </c>
      <c r="G10" s="1">
        <v>4</v>
      </c>
      <c r="H10" s="1">
        <v>75</v>
      </c>
      <c r="I10" s="1">
        <v>7.5</v>
      </c>
      <c r="J10" s="1"/>
      <c r="K10" s="1"/>
      <c r="L10" s="1"/>
      <c r="M10" s="62">
        <v>6</v>
      </c>
      <c r="N10" s="62">
        <v>6</v>
      </c>
      <c r="O10" s="63">
        <v>0</v>
      </c>
      <c r="P10" s="70">
        <v>72.5</v>
      </c>
      <c r="Q10" s="70">
        <v>7.5</v>
      </c>
      <c r="U10" s="63">
        <v>2</v>
      </c>
      <c r="V10" s="63">
        <v>2</v>
      </c>
      <c r="W10" s="29">
        <v>8</v>
      </c>
      <c r="X10" s="29">
        <v>70</v>
      </c>
      <c r="Y10" s="29">
        <v>7</v>
      </c>
      <c r="AC10" s="62">
        <v>3</v>
      </c>
      <c r="AD10" s="62">
        <v>3</v>
      </c>
      <c r="BC10">
        <f t="shared" si="0"/>
        <v>11</v>
      </c>
      <c r="BD10" s="24">
        <f>IF($O$4&gt;0,(LARGE(($N10,$V10,$AD10,$AL10,$AT10,$BB10),1)),"0")</f>
        <v>6</v>
      </c>
      <c r="BE10" s="24">
        <f t="shared" si="1"/>
        <v>5</v>
      </c>
      <c r="BF10" s="1">
        <v>2</v>
      </c>
      <c r="BK10">
        <f t="shared" si="2"/>
        <v>4</v>
      </c>
      <c r="BL10">
        <f t="shared" si="3"/>
        <v>75</v>
      </c>
      <c r="BM10">
        <f t="shared" si="4"/>
        <v>0</v>
      </c>
      <c r="BN10">
        <f t="shared" si="5"/>
        <v>0</v>
      </c>
      <c r="BO10">
        <f t="shared" si="6"/>
        <v>4</v>
      </c>
      <c r="BP10">
        <f t="shared" si="7"/>
        <v>0</v>
      </c>
      <c r="BQ10">
        <f t="shared" si="8"/>
        <v>72.5</v>
      </c>
      <c r="BR10">
        <f t="shared" si="9"/>
        <v>0</v>
      </c>
      <c r="BS10">
        <f t="shared" si="10"/>
        <v>0</v>
      </c>
      <c r="BT10">
        <f t="shared" si="11"/>
        <v>0</v>
      </c>
      <c r="BU10">
        <f t="shared" si="12"/>
        <v>8</v>
      </c>
      <c r="BV10">
        <f t="shared" si="13"/>
        <v>70</v>
      </c>
      <c r="BW10">
        <f t="shared" si="14"/>
        <v>0</v>
      </c>
      <c r="BX10">
        <f t="shared" si="15"/>
        <v>0</v>
      </c>
      <c r="BY10">
        <f t="shared" si="16"/>
        <v>8</v>
      </c>
      <c r="BZ10">
        <f t="shared" si="17"/>
        <v>0</v>
      </c>
      <c r="CA10">
        <f t="shared" si="18"/>
        <v>0</v>
      </c>
      <c r="CB10">
        <f t="shared" si="19"/>
        <v>0</v>
      </c>
      <c r="CC10">
        <f t="shared" si="20"/>
        <v>0</v>
      </c>
      <c r="CD10">
        <f t="shared" si="21"/>
        <v>0</v>
      </c>
      <c r="CE10">
        <f t="shared" si="22"/>
        <v>0</v>
      </c>
      <c r="CF10">
        <f t="shared" si="23"/>
        <v>0</v>
      </c>
      <c r="CG10">
        <f t="shared" si="24"/>
        <v>0</v>
      </c>
      <c r="CH10">
        <f t="shared" si="25"/>
        <v>0</v>
      </c>
      <c r="CI10">
        <f t="shared" si="26"/>
        <v>0</v>
      </c>
      <c r="CJ10">
        <f t="shared" si="27"/>
        <v>0</v>
      </c>
      <c r="CK10">
        <f t="shared" si="28"/>
        <v>0</v>
      </c>
      <c r="CL10">
        <f t="shared" si="29"/>
        <v>0</v>
      </c>
      <c r="CM10">
        <f t="shared" si="30"/>
        <v>0</v>
      </c>
      <c r="CN10">
        <f t="shared" si="31"/>
        <v>0</v>
      </c>
    </row>
    <row r="11" spans="1:92">
      <c r="A11" s="1">
        <v>3</v>
      </c>
      <c r="B11" s="1" t="s">
        <v>342</v>
      </c>
      <c r="C11" s="1" t="s">
        <v>343</v>
      </c>
      <c r="D11" s="1" t="s">
        <v>344</v>
      </c>
      <c r="F11" s="116" t="s">
        <v>183</v>
      </c>
      <c r="G11" s="119"/>
      <c r="H11" s="121"/>
      <c r="I11" s="121"/>
      <c r="J11" s="119"/>
      <c r="K11" s="121"/>
      <c r="L11" s="121"/>
      <c r="N11" s="62">
        <v>99</v>
      </c>
      <c r="O11" s="63">
        <v>4</v>
      </c>
      <c r="P11" s="70">
        <v>78</v>
      </c>
      <c r="Q11" s="70">
        <v>8</v>
      </c>
      <c r="U11" s="63">
        <v>4</v>
      </c>
      <c r="V11" s="63">
        <v>4</v>
      </c>
      <c r="W11" s="29">
        <v>4</v>
      </c>
      <c r="X11" s="29">
        <v>72.5</v>
      </c>
      <c r="Y11" s="29">
        <v>7</v>
      </c>
      <c r="AC11" s="62">
        <v>2</v>
      </c>
      <c r="AD11" s="62">
        <v>2</v>
      </c>
      <c r="BC11">
        <f t="shared" si="0"/>
        <v>105</v>
      </c>
      <c r="BD11" s="24">
        <f>IF($O$4&gt;0,(LARGE(($N11,$V11,$AD11,$AL11,$AT11,$BB11),1)),"0")</f>
        <v>99</v>
      </c>
      <c r="BE11" s="24">
        <f t="shared" si="1"/>
        <v>6</v>
      </c>
      <c r="BF11" s="1">
        <v>3</v>
      </c>
      <c r="BK11">
        <f t="shared" si="2"/>
        <v>0</v>
      </c>
      <c r="BL11">
        <f t="shared" si="3"/>
        <v>0</v>
      </c>
      <c r="BM11">
        <f t="shared" si="4"/>
        <v>0</v>
      </c>
      <c r="BN11">
        <f t="shared" si="5"/>
        <v>0</v>
      </c>
      <c r="BO11">
        <f t="shared" si="6"/>
        <v>0</v>
      </c>
      <c r="BP11">
        <f t="shared" si="7"/>
        <v>4</v>
      </c>
      <c r="BQ11">
        <f t="shared" si="8"/>
        <v>78</v>
      </c>
      <c r="BR11">
        <f t="shared" si="9"/>
        <v>0</v>
      </c>
      <c r="BS11">
        <f t="shared" si="10"/>
        <v>0</v>
      </c>
      <c r="BT11">
        <f t="shared" si="11"/>
        <v>4</v>
      </c>
      <c r="BU11">
        <f t="shared" si="12"/>
        <v>4</v>
      </c>
      <c r="BV11">
        <f t="shared" si="13"/>
        <v>72.5</v>
      </c>
      <c r="BW11">
        <f t="shared" si="14"/>
        <v>0</v>
      </c>
      <c r="BX11">
        <f t="shared" si="15"/>
        <v>0</v>
      </c>
      <c r="BY11">
        <f t="shared" si="16"/>
        <v>4</v>
      </c>
      <c r="BZ11">
        <f t="shared" si="17"/>
        <v>0</v>
      </c>
      <c r="CA11">
        <f t="shared" si="18"/>
        <v>0</v>
      </c>
      <c r="CB11">
        <f t="shared" si="19"/>
        <v>0</v>
      </c>
      <c r="CC11">
        <f t="shared" si="20"/>
        <v>0</v>
      </c>
      <c r="CD11">
        <f t="shared" si="21"/>
        <v>0</v>
      </c>
      <c r="CE11">
        <f t="shared" si="22"/>
        <v>0</v>
      </c>
      <c r="CF11">
        <f t="shared" si="23"/>
        <v>0</v>
      </c>
      <c r="CG11">
        <f t="shared" si="24"/>
        <v>0</v>
      </c>
      <c r="CH11">
        <f t="shared" si="25"/>
        <v>0</v>
      </c>
      <c r="CI11">
        <f t="shared" si="26"/>
        <v>0</v>
      </c>
      <c r="CJ11">
        <f t="shared" si="27"/>
        <v>0</v>
      </c>
      <c r="CK11">
        <f t="shared" si="28"/>
        <v>0</v>
      </c>
      <c r="CL11">
        <f t="shared" si="29"/>
        <v>0</v>
      </c>
      <c r="CM11">
        <f t="shared" si="30"/>
        <v>0</v>
      </c>
      <c r="CN11">
        <f t="shared" si="31"/>
        <v>0</v>
      </c>
    </row>
    <row r="12" spans="1:92">
      <c r="A12" s="1">
        <v>4</v>
      </c>
      <c r="B12" s="1" t="s">
        <v>216</v>
      </c>
      <c r="C12" s="1" t="s">
        <v>217</v>
      </c>
      <c r="D12" s="1" t="s">
        <v>218</v>
      </c>
      <c r="E12" s="1" t="s">
        <v>213</v>
      </c>
      <c r="F12" s="1" t="s">
        <v>179</v>
      </c>
      <c r="G12" s="1">
        <v>0</v>
      </c>
      <c r="H12" s="1">
        <v>60</v>
      </c>
      <c r="I12" s="1">
        <v>6</v>
      </c>
      <c r="J12" s="1">
        <v>0</v>
      </c>
      <c r="K12" s="1">
        <v>64.5</v>
      </c>
      <c r="L12" s="1">
        <v>6.5</v>
      </c>
      <c r="M12" s="62">
        <v>3</v>
      </c>
      <c r="N12" s="62">
        <v>3</v>
      </c>
      <c r="O12" s="63">
        <v>4</v>
      </c>
      <c r="P12" s="70">
        <v>65.5</v>
      </c>
      <c r="Q12" s="70">
        <v>6.5</v>
      </c>
      <c r="U12" s="63">
        <v>7</v>
      </c>
      <c r="V12" s="63">
        <v>7</v>
      </c>
      <c r="W12" s="124" t="s">
        <v>209</v>
      </c>
      <c r="AD12" s="62">
        <v>90</v>
      </c>
      <c r="BC12">
        <f t="shared" si="0"/>
        <v>100</v>
      </c>
      <c r="BD12" s="24">
        <f>IF($O$4&gt;0,(LARGE(($N12,$V12,$AD12,$AL12,$AT12,$BB12),1)),"0")</f>
        <v>90</v>
      </c>
      <c r="BE12" s="24">
        <f t="shared" si="1"/>
        <v>10</v>
      </c>
      <c r="BF12" s="1">
        <v>4</v>
      </c>
      <c r="BK12">
        <f t="shared" si="2"/>
        <v>0</v>
      </c>
      <c r="BL12">
        <f t="shared" si="3"/>
        <v>60</v>
      </c>
      <c r="BM12">
        <f t="shared" si="4"/>
        <v>0</v>
      </c>
      <c r="BN12">
        <f t="shared" si="5"/>
        <v>64.5</v>
      </c>
      <c r="BO12">
        <f t="shared" si="6"/>
        <v>0</v>
      </c>
      <c r="BP12">
        <f t="shared" si="7"/>
        <v>4</v>
      </c>
      <c r="BQ12">
        <f t="shared" si="8"/>
        <v>65.5</v>
      </c>
      <c r="BR12">
        <f t="shared" si="9"/>
        <v>0</v>
      </c>
      <c r="BS12">
        <f t="shared" si="10"/>
        <v>0</v>
      </c>
      <c r="BT12">
        <f t="shared" si="11"/>
        <v>4</v>
      </c>
      <c r="BU12">
        <f t="shared" si="12"/>
        <v>199</v>
      </c>
      <c r="BV12">
        <f t="shared" si="13"/>
        <v>0</v>
      </c>
      <c r="BW12">
        <f t="shared" si="14"/>
        <v>0</v>
      </c>
      <c r="BX12">
        <f t="shared" si="15"/>
        <v>0</v>
      </c>
      <c r="BY12">
        <f t="shared" si="16"/>
        <v>199</v>
      </c>
      <c r="BZ12">
        <f t="shared" si="17"/>
        <v>0</v>
      </c>
      <c r="CA12">
        <f t="shared" si="18"/>
        <v>0</v>
      </c>
      <c r="CB12">
        <f t="shared" si="19"/>
        <v>0</v>
      </c>
      <c r="CC12">
        <f t="shared" si="20"/>
        <v>0</v>
      </c>
      <c r="CD12">
        <f t="shared" si="21"/>
        <v>0</v>
      </c>
      <c r="CE12">
        <f t="shared" si="22"/>
        <v>0</v>
      </c>
      <c r="CF12">
        <f t="shared" si="23"/>
        <v>0</v>
      </c>
      <c r="CG12">
        <f t="shared" si="24"/>
        <v>0</v>
      </c>
      <c r="CH12">
        <f t="shared" si="25"/>
        <v>0</v>
      </c>
      <c r="CI12">
        <f t="shared" si="26"/>
        <v>0</v>
      </c>
      <c r="CJ12">
        <f t="shared" si="27"/>
        <v>0</v>
      </c>
      <c r="CK12">
        <f t="shared" si="28"/>
        <v>0</v>
      </c>
      <c r="CL12">
        <f t="shared" si="29"/>
        <v>0</v>
      </c>
      <c r="CM12">
        <f t="shared" si="30"/>
        <v>0</v>
      </c>
      <c r="CN12">
        <f t="shared" si="31"/>
        <v>0</v>
      </c>
    </row>
    <row r="13" spans="1:92">
      <c r="A13" s="1">
        <v>5</v>
      </c>
      <c r="B13" s="1" t="s">
        <v>214</v>
      </c>
      <c r="C13" s="116" t="s">
        <v>331</v>
      </c>
      <c r="D13" s="1" t="s">
        <v>215</v>
      </c>
      <c r="E13" s="1" t="s">
        <v>213</v>
      </c>
      <c r="F13" s="1" t="s">
        <v>183</v>
      </c>
      <c r="G13" s="1">
        <v>0</v>
      </c>
      <c r="H13" s="1">
        <v>70.5</v>
      </c>
      <c r="I13" s="1">
        <v>7</v>
      </c>
      <c r="J13" s="1">
        <v>0</v>
      </c>
      <c r="K13" s="1">
        <v>70.5</v>
      </c>
      <c r="L13" s="1">
        <v>7</v>
      </c>
      <c r="M13" s="62">
        <v>2</v>
      </c>
      <c r="N13" s="62">
        <v>2</v>
      </c>
      <c r="O13" s="63">
        <v>8</v>
      </c>
      <c r="P13" s="70">
        <v>72</v>
      </c>
      <c r="Q13" s="70">
        <v>7</v>
      </c>
      <c r="U13" s="63">
        <v>8</v>
      </c>
      <c r="V13" s="63">
        <v>8</v>
      </c>
      <c r="W13" s="124" t="s">
        <v>417</v>
      </c>
      <c r="AD13" s="62">
        <v>90</v>
      </c>
      <c r="BC13">
        <f t="shared" si="0"/>
        <v>100</v>
      </c>
      <c r="BD13" s="24">
        <f>IF($O$4&gt;0,(LARGE(($N13,$V13,$AD13,$AL13,$AT13,$BB13),1)),"0")</f>
        <v>90</v>
      </c>
      <c r="BE13" s="24">
        <f t="shared" si="1"/>
        <v>10</v>
      </c>
      <c r="BF13" s="1">
        <v>5</v>
      </c>
      <c r="BK13">
        <f t="shared" si="2"/>
        <v>0</v>
      </c>
      <c r="BL13">
        <f t="shared" si="3"/>
        <v>70.5</v>
      </c>
      <c r="BM13">
        <f t="shared" si="4"/>
        <v>0</v>
      </c>
      <c r="BN13">
        <f t="shared" si="5"/>
        <v>70.5</v>
      </c>
      <c r="BO13">
        <f t="shared" si="6"/>
        <v>0</v>
      </c>
      <c r="BP13">
        <f t="shared" si="7"/>
        <v>8</v>
      </c>
      <c r="BQ13">
        <f t="shared" si="8"/>
        <v>72</v>
      </c>
      <c r="BR13">
        <f t="shared" si="9"/>
        <v>0</v>
      </c>
      <c r="BS13">
        <f t="shared" si="10"/>
        <v>0</v>
      </c>
      <c r="BT13">
        <f t="shared" si="11"/>
        <v>8</v>
      </c>
      <c r="BU13">
        <f t="shared" si="12"/>
        <v>199</v>
      </c>
      <c r="BV13">
        <f t="shared" si="13"/>
        <v>0</v>
      </c>
      <c r="BW13">
        <f t="shared" si="14"/>
        <v>0</v>
      </c>
      <c r="BX13">
        <f t="shared" si="15"/>
        <v>0</v>
      </c>
      <c r="BY13">
        <f t="shared" si="16"/>
        <v>199</v>
      </c>
      <c r="BZ13">
        <f t="shared" si="17"/>
        <v>0</v>
      </c>
      <c r="CA13">
        <f t="shared" si="18"/>
        <v>0</v>
      </c>
      <c r="CB13">
        <f t="shared" si="19"/>
        <v>0</v>
      </c>
      <c r="CC13">
        <f t="shared" si="20"/>
        <v>0</v>
      </c>
      <c r="CD13">
        <f t="shared" si="21"/>
        <v>0</v>
      </c>
      <c r="CE13">
        <f t="shared" si="22"/>
        <v>0</v>
      </c>
      <c r="CF13">
        <f t="shared" si="23"/>
        <v>0</v>
      </c>
      <c r="CG13">
        <f t="shared" si="24"/>
        <v>0</v>
      </c>
      <c r="CH13">
        <f t="shared" si="25"/>
        <v>0</v>
      </c>
      <c r="CI13">
        <f t="shared" si="26"/>
        <v>0</v>
      </c>
      <c r="CJ13">
        <f t="shared" si="27"/>
        <v>0</v>
      </c>
      <c r="CK13">
        <f t="shared" si="28"/>
        <v>0</v>
      </c>
      <c r="CL13">
        <f t="shared" si="29"/>
        <v>0</v>
      </c>
      <c r="CM13">
        <f t="shared" si="30"/>
        <v>0</v>
      </c>
      <c r="CN13">
        <f t="shared" si="31"/>
        <v>0</v>
      </c>
    </row>
    <row r="14" spans="1:92">
      <c r="A14" s="1">
        <v>6</v>
      </c>
      <c r="B14" s="1" t="s">
        <v>219</v>
      </c>
      <c r="C14" s="1" t="s">
        <v>220</v>
      </c>
      <c r="D14" s="1" t="s">
        <v>221</v>
      </c>
      <c r="E14" s="1" t="s">
        <v>213</v>
      </c>
      <c r="F14" s="1" t="s">
        <v>189</v>
      </c>
      <c r="G14" s="1">
        <v>0</v>
      </c>
      <c r="H14" s="1">
        <v>60</v>
      </c>
      <c r="I14" s="1">
        <v>6</v>
      </c>
      <c r="J14" s="1">
        <v>9</v>
      </c>
      <c r="K14" s="1">
        <v>64.5</v>
      </c>
      <c r="L14" s="1">
        <v>6</v>
      </c>
      <c r="M14" s="62">
        <v>4</v>
      </c>
      <c r="N14" s="62">
        <v>4</v>
      </c>
      <c r="O14" s="63">
        <v>4</v>
      </c>
      <c r="P14" s="70">
        <v>67.5</v>
      </c>
      <c r="Q14" s="70">
        <v>6.5</v>
      </c>
      <c r="U14" s="63">
        <v>6</v>
      </c>
      <c r="V14" s="63">
        <v>6</v>
      </c>
      <c r="AD14" s="62">
        <v>99</v>
      </c>
      <c r="BC14">
        <f t="shared" si="0"/>
        <v>109</v>
      </c>
      <c r="BD14" s="24">
        <f>IF($O$4&gt;0,(LARGE(($N14,$V14,$AD14,$AL14,$AT14,$BB14),1)),"0")</f>
        <v>99</v>
      </c>
      <c r="BE14" s="24">
        <f t="shared" si="1"/>
        <v>10</v>
      </c>
      <c r="BG14" s="1">
        <v>1</v>
      </c>
      <c r="BK14">
        <f t="shared" si="2"/>
        <v>0</v>
      </c>
      <c r="BL14">
        <f t="shared" si="3"/>
        <v>60</v>
      </c>
      <c r="BM14">
        <f t="shared" si="4"/>
        <v>9</v>
      </c>
      <c r="BN14">
        <f t="shared" si="5"/>
        <v>64.5</v>
      </c>
      <c r="BO14">
        <f t="shared" si="6"/>
        <v>9</v>
      </c>
      <c r="BP14">
        <f t="shared" si="7"/>
        <v>4</v>
      </c>
      <c r="BQ14">
        <f t="shared" si="8"/>
        <v>67.5</v>
      </c>
      <c r="BR14">
        <f t="shared" si="9"/>
        <v>0</v>
      </c>
      <c r="BS14">
        <f t="shared" si="10"/>
        <v>0</v>
      </c>
      <c r="BT14">
        <f t="shared" si="11"/>
        <v>4</v>
      </c>
      <c r="BU14">
        <f t="shared" si="12"/>
        <v>0</v>
      </c>
      <c r="BV14">
        <f t="shared" si="13"/>
        <v>0</v>
      </c>
      <c r="BW14">
        <f t="shared" si="14"/>
        <v>0</v>
      </c>
      <c r="BX14">
        <f t="shared" si="15"/>
        <v>0</v>
      </c>
      <c r="BY14">
        <f t="shared" si="16"/>
        <v>0</v>
      </c>
      <c r="BZ14">
        <f t="shared" si="17"/>
        <v>0</v>
      </c>
      <c r="CA14">
        <f t="shared" si="18"/>
        <v>0</v>
      </c>
      <c r="CB14">
        <f t="shared" si="19"/>
        <v>0</v>
      </c>
      <c r="CC14">
        <f t="shared" si="20"/>
        <v>0</v>
      </c>
      <c r="CD14">
        <f t="shared" si="21"/>
        <v>0</v>
      </c>
      <c r="CE14">
        <f t="shared" si="22"/>
        <v>0</v>
      </c>
      <c r="CF14">
        <f t="shared" si="23"/>
        <v>0</v>
      </c>
      <c r="CG14">
        <f t="shared" si="24"/>
        <v>0</v>
      </c>
      <c r="CH14">
        <f t="shared" si="25"/>
        <v>0</v>
      </c>
      <c r="CI14">
        <f t="shared" si="26"/>
        <v>0</v>
      </c>
      <c r="CJ14">
        <f t="shared" si="27"/>
        <v>0</v>
      </c>
      <c r="CK14">
        <f t="shared" si="28"/>
        <v>0</v>
      </c>
      <c r="CL14">
        <f t="shared" si="29"/>
        <v>0</v>
      </c>
      <c r="CM14">
        <f t="shared" si="30"/>
        <v>0</v>
      </c>
      <c r="CN14">
        <f t="shared" si="31"/>
        <v>0</v>
      </c>
    </row>
    <row r="15" spans="1:92">
      <c r="A15" s="1">
        <v>7</v>
      </c>
      <c r="B15" s="1" t="s">
        <v>176</v>
      </c>
      <c r="C15" s="1" t="s">
        <v>177</v>
      </c>
      <c r="D15" s="1" t="s">
        <v>178</v>
      </c>
      <c r="E15" s="96" t="s">
        <v>213</v>
      </c>
      <c r="F15" s="1" t="s">
        <v>179</v>
      </c>
      <c r="G15" s="119"/>
      <c r="H15" s="121"/>
      <c r="I15" s="121"/>
      <c r="J15" s="119"/>
      <c r="K15" s="121"/>
      <c r="L15" s="121"/>
      <c r="N15" s="62">
        <v>99</v>
      </c>
      <c r="O15" s="62">
        <v>0</v>
      </c>
      <c r="P15" s="68">
        <v>75</v>
      </c>
      <c r="Q15" s="68">
        <v>7.5</v>
      </c>
      <c r="U15" s="63">
        <v>1</v>
      </c>
      <c r="V15" s="63">
        <v>1</v>
      </c>
      <c r="W15" s="119"/>
      <c r="X15" s="121"/>
      <c r="Y15" s="121"/>
      <c r="AD15" s="62">
        <v>99</v>
      </c>
      <c r="BC15">
        <f t="shared" si="0"/>
        <v>199</v>
      </c>
      <c r="BD15" s="24">
        <f>IF($O$4&gt;0,(LARGE(($N15,$V15,$AD15,$AL15,$AT15,$BB15),1)),"0")</f>
        <v>99</v>
      </c>
      <c r="BE15" s="24">
        <f t="shared" si="1"/>
        <v>100</v>
      </c>
      <c r="BK15">
        <f t="shared" si="2"/>
        <v>0</v>
      </c>
      <c r="BL15">
        <f t="shared" si="3"/>
        <v>0</v>
      </c>
      <c r="BM15">
        <f t="shared" si="4"/>
        <v>0</v>
      </c>
      <c r="BN15">
        <f t="shared" si="5"/>
        <v>0</v>
      </c>
      <c r="BO15">
        <f t="shared" si="6"/>
        <v>0</v>
      </c>
      <c r="BP15">
        <f t="shared" si="7"/>
        <v>0</v>
      </c>
      <c r="BQ15">
        <f t="shared" si="8"/>
        <v>75</v>
      </c>
      <c r="BR15">
        <f t="shared" si="9"/>
        <v>0</v>
      </c>
      <c r="BS15">
        <f t="shared" si="10"/>
        <v>0</v>
      </c>
      <c r="BT15">
        <f t="shared" si="11"/>
        <v>0</v>
      </c>
      <c r="BU15">
        <f t="shared" si="12"/>
        <v>0</v>
      </c>
      <c r="BV15">
        <f t="shared" si="13"/>
        <v>0</v>
      </c>
      <c r="BW15">
        <f t="shared" si="14"/>
        <v>0</v>
      </c>
      <c r="BX15">
        <f t="shared" si="15"/>
        <v>0</v>
      </c>
      <c r="BY15">
        <f t="shared" si="16"/>
        <v>0</v>
      </c>
      <c r="BZ15">
        <f t="shared" si="17"/>
        <v>0</v>
      </c>
      <c r="CA15">
        <f t="shared" si="18"/>
        <v>0</v>
      </c>
      <c r="CB15">
        <f t="shared" si="19"/>
        <v>0</v>
      </c>
      <c r="CC15">
        <f t="shared" si="20"/>
        <v>0</v>
      </c>
      <c r="CD15">
        <f t="shared" si="21"/>
        <v>0</v>
      </c>
      <c r="CE15">
        <f t="shared" si="22"/>
        <v>0</v>
      </c>
      <c r="CF15">
        <f t="shared" si="23"/>
        <v>0</v>
      </c>
      <c r="CG15">
        <f t="shared" si="24"/>
        <v>0</v>
      </c>
      <c r="CH15">
        <f t="shared" si="25"/>
        <v>0</v>
      </c>
      <c r="CI15">
        <f t="shared" si="26"/>
        <v>0</v>
      </c>
      <c r="CJ15">
        <f t="shared" si="27"/>
        <v>0</v>
      </c>
      <c r="CK15">
        <f t="shared" si="28"/>
        <v>0</v>
      </c>
      <c r="CL15">
        <f t="shared" si="29"/>
        <v>0</v>
      </c>
      <c r="CM15">
        <f t="shared" si="30"/>
        <v>0</v>
      </c>
      <c r="CN15">
        <f t="shared" si="31"/>
        <v>0</v>
      </c>
    </row>
    <row r="16" spans="1:92">
      <c r="A16" s="1">
        <v>8</v>
      </c>
      <c r="B16" s="1" t="s">
        <v>210</v>
      </c>
      <c r="C16" s="1" t="s">
        <v>211</v>
      </c>
      <c r="D16" s="1" t="s">
        <v>212</v>
      </c>
      <c r="E16" s="1" t="s">
        <v>213</v>
      </c>
      <c r="F16" s="1" t="s">
        <v>196</v>
      </c>
      <c r="G16" s="1">
        <v>0</v>
      </c>
      <c r="H16" s="1">
        <v>77.5</v>
      </c>
      <c r="I16" s="1">
        <v>7.5</v>
      </c>
      <c r="J16" s="1">
        <v>0</v>
      </c>
      <c r="K16" s="1">
        <v>77.5</v>
      </c>
      <c r="L16" s="1">
        <v>7.5</v>
      </c>
      <c r="M16" s="62">
        <v>1</v>
      </c>
      <c r="N16" s="62">
        <v>1</v>
      </c>
      <c r="V16" s="63">
        <v>99</v>
      </c>
      <c r="W16" s="119"/>
      <c r="X16" s="121"/>
      <c r="Y16" s="121"/>
      <c r="AD16" s="62">
        <v>99</v>
      </c>
      <c r="BC16">
        <f t="shared" si="0"/>
        <v>199</v>
      </c>
      <c r="BD16" s="24">
        <f>IF($O$4&gt;0,(LARGE(($N16,$V16,$AD16,$AL16,$AT16,$BB16),1)),"0")</f>
        <v>99</v>
      </c>
      <c r="BE16" s="24">
        <f t="shared" si="1"/>
        <v>100</v>
      </c>
      <c r="BK16">
        <f t="shared" si="2"/>
        <v>0</v>
      </c>
      <c r="BL16">
        <f t="shared" si="3"/>
        <v>77.5</v>
      </c>
      <c r="BM16">
        <f t="shared" si="4"/>
        <v>0</v>
      </c>
      <c r="BN16">
        <f t="shared" si="5"/>
        <v>77.5</v>
      </c>
      <c r="BO16">
        <f t="shared" si="6"/>
        <v>0</v>
      </c>
      <c r="BP16">
        <f t="shared" si="7"/>
        <v>0</v>
      </c>
      <c r="BQ16">
        <f t="shared" si="8"/>
        <v>0</v>
      </c>
      <c r="BR16">
        <f t="shared" si="9"/>
        <v>0</v>
      </c>
      <c r="BS16">
        <f t="shared" si="10"/>
        <v>0</v>
      </c>
      <c r="BT16">
        <f t="shared" si="11"/>
        <v>0</v>
      </c>
      <c r="BU16">
        <f t="shared" si="12"/>
        <v>0</v>
      </c>
      <c r="BV16">
        <f t="shared" si="13"/>
        <v>0</v>
      </c>
      <c r="BW16">
        <f t="shared" si="14"/>
        <v>0</v>
      </c>
      <c r="BX16">
        <f t="shared" si="15"/>
        <v>0</v>
      </c>
      <c r="BY16">
        <f t="shared" si="16"/>
        <v>0</v>
      </c>
      <c r="BZ16">
        <f t="shared" si="17"/>
        <v>0</v>
      </c>
      <c r="CA16">
        <f t="shared" si="18"/>
        <v>0</v>
      </c>
      <c r="CB16">
        <f t="shared" si="19"/>
        <v>0</v>
      </c>
      <c r="CC16">
        <f t="shared" si="20"/>
        <v>0</v>
      </c>
      <c r="CD16">
        <f t="shared" si="21"/>
        <v>0</v>
      </c>
      <c r="CE16">
        <f t="shared" si="22"/>
        <v>0</v>
      </c>
      <c r="CF16">
        <f t="shared" si="23"/>
        <v>0</v>
      </c>
      <c r="CG16">
        <f t="shared" si="24"/>
        <v>0</v>
      </c>
      <c r="CH16">
        <f t="shared" si="25"/>
        <v>0</v>
      </c>
      <c r="CI16">
        <f t="shared" si="26"/>
        <v>0</v>
      </c>
      <c r="CJ16">
        <f t="shared" si="27"/>
        <v>0</v>
      </c>
      <c r="CK16">
        <f t="shared" si="28"/>
        <v>0</v>
      </c>
      <c r="CL16">
        <f t="shared" si="29"/>
        <v>0</v>
      </c>
      <c r="CM16">
        <f t="shared" si="30"/>
        <v>0</v>
      </c>
      <c r="CN16">
        <f t="shared" si="31"/>
        <v>0</v>
      </c>
    </row>
    <row r="17" spans="1:92">
      <c r="A17" s="1">
        <v>9</v>
      </c>
      <c r="B17" s="1" t="s">
        <v>232</v>
      </c>
      <c r="C17" s="116" t="s">
        <v>332</v>
      </c>
      <c r="D17" s="1" t="s">
        <v>233</v>
      </c>
      <c r="E17" s="1" t="s">
        <v>213</v>
      </c>
      <c r="F17" s="1" t="s">
        <v>179</v>
      </c>
      <c r="G17" s="1" t="s">
        <v>234</v>
      </c>
      <c r="H17" s="1"/>
      <c r="I17" s="1">
        <v>5.5</v>
      </c>
      <c r="J17" s="1"/>
      <c r="K17" s="1"/>
      <c r="L17" s="1"/>
      <c r="N17" s="62">
        <v>99</v>
      </c>
      <c r="O17" s="63">
        <v>4</v>
      </c>
      <c r="P17" s="70">
        <v>67.5</v>
      </c>
      <c r="Q17" s="70">
        <v>7</v>
      </c>
      <c r="U17" s="63">
        <v>5</v>
      </c>
      <c r="V17" s="63">
        <v>5</v>
      </c>
      <c r="AD17" s="62">
        <v>99</v>
      </c>
      <c r="BC17">
        <f t="shared" si="0"/>
        <v>203</v>
      </c>
      <c r="BD17" s="24">
        <f>IF($O$4&gt;0,(LARGE(($N17,$V17,$AD17,$AL17,$AT17,$BB17),1)),"0")</f>
        <v>99</v>
      </c>
      <c r="BE17" s="24">
        <f t="shared" si="1"/>
        <v>104</v>
      </c>
      <c r="BK17">
        <f t="shared" si="2"/>
        <v>199</v>
      </c>
      <c r="BL17">
        <f t="shared" si="3"/>
        <v>0</v>
      </c>
      <c r="BM17">
        <f t="shared" si="4"/>
        <v>0</v>
      </c>
      <c r="BN17">
        <f t="shared" si="5"/>
        <v>0</v>
      </c>
      <c r="BO17">
        <f t="shared" si="6"/>
        <v>199</v>
      </c>
      <c r="BP17">
        <f t="shared" si="7"/>
        <v>4</v>
      </c>
      <c r="BQ17">
        <f t="shared" si="8"/>
        <v>67.5</v>
      </c>
      <c r="BR17">
        <f t="shared" si="9"/>
        <v>0</v>
      </c>
      <c r="BS17">
        <f t="shared" si="10"/>
        <v>0</v>
      </c>
      <c r="BT17">
        <f t="shared" si="11"/>
        <v>4</v>
      </c>
      <c r="BU17">
        <f t="shared" si="12"/>
        <v>0</v>
      </c>
      <c r="BV17">
        <f t="shared" si="13"/>
        <v>0</v>
      </c>
      <c r="BW17">
        <f t="shared" si="14"/>
        <v>0</v>
      </c>
      <c r="BX17">
        <f t="shared" si="15"/>
        <v>0</v>
      </c>
      <c r="BY17">
        <f t="shared" si="16"/>
        <v>0</v>
      </c>
      <c r="BZ17">
        <f t="shared" si="17"/>
        <v>0</v>
      </c>
      <c r="CA17">
        <f t="shared" si="18"/>
        <v>0</v>
      </c>
      <c r="CB17">
        <f t="shared" si="19"/>
        <v>0</v>
      </c>
      <c r="CC17">
        <f t="shared" si="20"/>
        <v>0</v>
      </c>
      <c r="CD17">
        <f t="shared" si="21"/>
        <v>0</v>
      </c>
      <c r="CE17">
        <f t="shared" si="22"/>
        <v>0</v>
      </c>
      <c r="CF17">
        <f t="shared" si="23"/>
        <v>0</v>
      </c>
      <c r="CG17">
        <f t="shared" si="24"/>
        <v>0</v>
      </c>
      <c r="CH17">
        <f t="shared" si="25"/>
        <v>0</v>
      </c>
      <c r="CI17">
        <f t="shared" si="26"/>
        <v>0</v>
      </c>
      <c r="CJ17">
        <f t="shared" si="27"/>
        <v>0</v>
      </c>
      <c r="CK17">
        <f t="shared" si="28"/>
        <v>0</v>
      </c>
      <c r="CL17">
        <f t="shared" si="29"/>
        <v>0</v>
      </c>
      <c r="CM17">
        <f t="shared" si="30"/>
        <v>0</v>
      </c>
      <c r="CN17">
        <f t="shared" si="31"/>
        <v>0</v>
      </c>
    </row>
    <row r="18" spans="1:92">
      <c r="A18" s="1">
        <v>10</v>
      </c>
      <c r="B18" s="1" t="s">
        <v>222</v>
      </c>
      <c r="C18" s="116" t="s">
        <v>327</v>
      </c>
      <c r="D18" s="1" t="s">
        <v>223</v>
      </c>
      <c r="E18" s="1" t="s">
        <v>213</v>
      </c>
      <c r="F18" s="1" t="s">
        <v>175</v>
      </c>
      <c r="G18" s="29">
        <v>0</v>
      </c>
      <c r="H18" s="120">
        <v>75</v>
      </c>
      <c r="I18" s="120">
        <v>7.5</v>
      </c>
      <c r="J18" s="120" t="s">
        <v>224</v>
      </c>
      <c r="K18" s="29"/>
      <c r="L18" s="29">
        <v>7.5</v>
      </c>
      <c r="M18" s="62">
        <v>5</v>
      </c>
      <c r="N18" s="62">
        <v>5</v>
      </c>
      <c r="P18" s="117"/>
      <c r="Q18" s="117"/>
      <c r="V18" s="63">
        <v>99</v>
      </c>
      <c r="AD18" s="62">
        <v>99</v>
      </c>
      <c r="BC18">
        <f t="shared" si="0"/>
        <v>203</v>
      </c>
      <c r="BD18" s="24">
        <f>IF($O$4&gt;0,(LARGE(($N18,$V18,$AD18,$AL18,$AT18,$BB18),1)),"0")</f>
        <v>99</v>
      </c>
      <c r="BE18" s="24">
        <f t="shared" si="1"/>
        <v>104</v>
      </c>
      <c r="BK18">
        <f t="shared" si="2"/>
        <v>0</v>
      </c>
      <c r="BL18">
        <f t="shared" si="3"/>
        <v>75</v>
      </c>
      <c r="BM18">
        <f t="shared" si="4"/>
        <v>199</v>
      </c>
      <c r="BN18">
        <f t="shared" si="5"/>
        <v>0</v>
      </c>
      <c r="BO18">
        <f t="shared" si="6"/>
        <v>199</v>
      </c>
      <c r="BP18">
        <f t="shared" si="7"/>
        <v>0</v>
      </c>
      <c r="BQ18">
        <f t="shared" si="8"/>
        <v>0</v>
      </c>
      <c r="BR18">
        <f t="shared" si="9"/>
        <v>0</v>
      </c>
      <c r="BS18">
        <f t="shared" si="10"/>
        <v>0</v>
      </c>
      <c r="BT18">
        <f t="shared" si="11"/>
        <v>0</v>
      </c>
      <c r="BU18">
        <f t="shared" si="12"/>
        <v>0</v>
      </c>
      <c r="BV18">
        <f t="shared" si="13"/>
        <v>0</v>
      </c>
      <c r="BW18">
        <f t="shared" si="14"/>
        <v>0</v>
      </c>
      <c r="BX18">
        <f t="shared" si="15"/>
        <v>0</v>
      </c>
      <c r="BY18">
        <f t="shared" si="16"/>
        <v>0</v>
      </c>
      <c r="BZ18">
        <f t="shared" si="17"/>
        <v>0</v>
      </c>
      <c r="CA18">
        <f t="shared" si="18"/>
        <v>0</v>
      </c>
      <c r="CB18">
        <f t="shared" si="19"/>
        <v>0</v>
      </c>
      <c r="CC18">
        <f t="shared" si="20"/>
        <v>0</v>
      </c>
      <c r="CD18">
        <f t="shared" si="21"/>
        <v>0</v>
      </c>
      <c r="CE18">
        <f t="shared" si="22"/>
        <v>0</v>
      </c>
      <c r="CF18">
        <f t="shared" si="23"/>
        <v>0</v>
      </c>
      <c r="CG18">
        <f t="shared" si="24"/>
        <v>0</v>
      </c>
      <c r="CH18">
        <f t="shared" si="25"/>
        <v>0</v>
      </c>
      <c r="CI18">
        <f t="shared" si="26"/>
        <v>0</v>
      </c>
      <c r="CJ18">
        <f t="shared" si="27"/>
        <v>0</v>
      </c>
      <c r="CK18">
        <f t="shared" si="28"/>
        <v>0</v>
      </c>
      <c r="CL18">
        <f t="shared" si="29"/>
        <v>0</v>
      </c>
      <c r="CM18">
        <f t="shared" si="30"/>
        <v>0</v>
      </c>
      <c r="CN18">
        <f t="shared" si="31"/>
        <v>0</v>
      </c>
    </row>
    <row r="19" spans="1:92">
      <c r="A19" s="1">
        <v>11</v>
      </c>
      <c r="B19" s="1" t="s">
        <v>348</v>
      </c>
      <c r="C19" s="1" t="s">
        <v>349</v>
      </c>
      <c r="D19" s="1" t="s">
        <v>350</v>
      </c>
      <c r="N19" s="62">
        <v>99</v>
      </c>
      <c r="O19" s="63">
        <v>4</v>
      </c>
      <c r="P19" s="70">
        <v>67.5</v>
      </c>
      <c r="Q19" s="70">
        <v>6.5</v>
      </c>
      <c r="U19" s="63">
        <v>6</v>
      </c>
      <c r="V19" s="63">
        <v>6</v>
      </c>
      <c r="AD19" s="62">
        <v>99</v>
      </c>
      <c r="BC19">
        <f t="shared" si="0"/>
        <v>204</v>
      </c>
      <c r="BD19" s="24">
        <f>IF($O$4&gt;0,(LARGE(($N19,$V19,$AD19,$AL19,$AT19,$BB19),1)),"0")</f>
        <v>99</v>
      </c>
      <c r="BE19" s="24">
        <f t="shared" si="1"/>
        <v>105</v>
      </c>
      <c r="BK19">
        <f t="shared" si="2"/>
        <v>0</v>
      </c>
      <c r="BL19">
        <f t="shared" si="3"/>
        <v>0</v>
      </c>
      <c r="BM19">
        <f t="shared" si="4"/>
        <v>0</v>
      </c>
      <c r="BN19">
        <f t="shared" si="5"/>
        <v>0</v>
      </c>
      <c r="BO19">
        <f t="shared" si="6"/>
        <v>0</v>
      </c>
      <c r="BP19">
        <f t="shared" si="7"/>
        <v>4</v>
      </c>
      <c r="BQ19">
        <f t="shared" si="8"/>
        <v>67.5</v>
      </c>
      <c r="BR19">
        <f t="shared" si="9"/>
        <v>0</v>
      </c>
      <c r="BS19">
        <f t="shared" si="10"/>
        <v>0</v>
      </c>
      <c r="BT19">
        <f t="shared" si="11"/>
        <v>4</v>
      </c>
      <c r="BU19">
        <f t="shared" si="12"/>
        <v>0</v>
      </c>
      <c r="BV19">
        <f t="shared" si="13"/>
        <v>0</v>
      </c>
      <c r="BW19">
        <f t="shared" si="14"/>
        <v>0</v>
      </c>
      <c r="BX19">
        <f t="shared" si="15"/>
        <v>0</v>
      </c>
      <c r="BY19">
        <f t="shared" si="16"/>
        <v>0</v>
      </c>
      <c r="BZ19">
        <f t="shared" si="17"/>
        <v>0</v>
      </c>
      <c r="CA19">
        <f t="shared" si="18"/>
        <v>0</v>
      </c>
      <c r="CB19">
        <f t="shared" si="19"/>
        <v>0</v>
      </c>
      <c r="CC19">
        <f t="shared" si="20"/>
        <v>0</v>
      </c>
      <c r="CD19">
        <f t="shared" si="21"/>
        <v>0</v>
      </c>
      <c r="CE19">
        <f t="shared" si="22"/>
        <v>0</v>
      </c>
      <c r="CF19">
        <f t="shared" si="23"/>
        <v>0</v>
      </c>
      <c r="CG19">
        <f t="shared" si="24"/>
        <v>0</v>
      </c>
      <c r="CH19">
        <f t="shared" si="25"/>
        <v>0</v>
      </c>
      <c r="CI19">
        <f t="shared" si="26"/>
        <v>0</v>
      </c>
      <c r="CJ19">
        <f t="shared" si="27"/>
        <v>0</v>
      </c>
      <c r="CK19">
        <f t="shared" si="28"/>
        <v>0</v>
      </c>
      <c r="CL19">
        <f t="shared" si="29"/>
        <v>0</v>
      </c>
      <c r="CM19">
        <f t="shared" si="30"/>
        <v>0</v>
      </c>
      <c r="CN19">
        <f t="shared" si="31"/>
        <v>0</v>
      </c>
    </row>
    <row r="20" spans="1:92">
      <c r="A20" s="1">
        <v>12</v>
      </c>
      <c r="B20" s="1" t="s">
        <v>228</v>
      </c>
      <c r="C20" s="1" t="s">
        <v>229</v>
      </c>
      <c r="D20" s="1" t="s">
        <v>230</v>
      </c>
      <c r="E20" s="1" t="s">
        <v>213</v>
      </c>
      <c r="F20" s="1" t="s">
        <v>231</v>
      </c>
      <c r="G20" s="29">
        <v>18</v>
      </c>
      <c r="H20" s="120">
        <v>70</v>
      </c>
      <c r="I20" s="120">
        <v>7</v>
      </c>
      <c r="J20" s="120"/>
      <c r="K20" s="29"/>
      <c r="L20" s="29"/>
      <c r="M20" s="62">
        <v>7</v>
      </c>
      <c r="N20" s="62">
        <v>7</v>
      </c>
      <c r="V20" s="63">
        <v>99</v>
      </c>
      <c r="AD20" s="62">
        <v>99</v>
      </c>
      <c r="BC20">
        <f t="shared" si="0"/>
        <v>205</v>
      </c>
      <c r="BD20" s="24">
        <f>IF($O$4&gt;0,(LARGE(($N20,$V20,$AD20,$AL20,$AT20,$BB20),1)),"0")</f>
        <v>99</v>
      </c>
      <c r="BE20" s="24">
        <f t="shared" si="1"/>
        <v>106</v>
      </c>
      <c r="BK20">
        <f t="shared" si="2"/>
        <v>18</v>
      </c>
      <c r="BL20">
        <f t="shared" si="3"/>
        <v>70</v>
      </c>
      <c r="BM20">
        <f t="shared" si="4"/>
        <v>0</v>
      </c>
      <c r="BN20">
        <f t="shared" si="5"/>
        <v>0</v>
      </c>
      <c r="BO20">
        <f t="shared" si="6"/>
        <v>18</v>
      </c>
      <c r="BP20">
        <f t="shared" si="7"/>
        <v>0</v>
      </c>
      <c r="BQ20">
        <f t="shared" si="8"/>
        <v>0</v>
      </c>
      <c r="BR20">
        <f t="shared" si="9"/>
        <v>0</v>
      </c>
      <c r="BS20">
        <f t="shared" si="10"/>
        <v>0</v>
      </c>
      <c r="BT20">
        <f t="shared" si="11"/>
        <v>0</v>
      </c>
      <c r="BU20">
        <f t="shared" si="12"/>
        <v>0</v>
      </c>
      <c r="BV20">
        <f t="shared" si="13"/>
        <v>0</v>
      </c>
      <c r="BW20">
        <f t="shared" si="14"/>
        <v>0</v>
      </c>
      <c r="BX20">
        <f t="shared" si="15"/>
        <v>0</v>
      </c>
      <c r="BY20">
        <f t="shared" si="16"/>
        <v>0</v>
      </c>
      <c r="BZ20">
        <f t="shared" si="17"/>
        <v>0</v>
      </c>
      <c r="CA20">
        <f t="shared" si="18"/>
        <v>0</v>
      </c>
      <c r="CB20">
        <f t="shared" si="19"/>
        <v>0</v>
      </c>
      <c r="CC20">
        <f t="shared" si="20"/>
        <v>0</v>
      </c>
      <c r="CD20">
        <f t="shared" si="21"/>
        <v>0</v>
      </c>
      <c r="CE20">
        <f t="shared" si="22"/>
        <v>0</v>
      </c>
      <c r="CF20">
        <f t="shared" si="23"/>
        <v>0</v>
      </c>
      <c r="CG20">
        <f t="shared" si="24"/>
        <v>0</v>
      </c>
      <c r="CH20">
        <f t="shared" si="25"/>
        <v>0</v>
      </c>
      <c r="CI20">
        <f t="shared" si="26"/>
        <v>0</v>
      </c>
      <c r="CJ20">
        <f t="shared" si="27"/>
        <v>0</v>
      </c>
      <c r="CK20">
        <f t="shared" si="28"/>
        <v>0</v>
      </c>
      <c r="CL20">
        <f t="shared" si="29"/>
        <v>0</v>
      </c>
      <c r="CM20">
        <f t="shared" si="30"/>
        <v>0</v>
      </c>
      <c r="CN20">
        <f t="shared" si="31"/>
        <v>0</v>
      </c>
    </row>
    <row r="21" spans="1:92">
      <c r="A21" s="1">
        <v>13</v>
      </c>
      <c r="B21" s="1" t="s">
        <v>235</v>
      </c>
      <c r="C21" s="1" t="s">
        <v>236</v>
      </c>
      <c r="D21" s="1" t="s">
        <v>237</v>
      </c>
      <c r="E21" s="1" t="s">
        <v>213</v>
      </c>
      <c r="F21" s="1" t="s">
        <v>189</v>
      </c>
      <c r="G21" s="29" t="s">
        <v>224</v>
      </c>
      <c r="H21" s="120"/>
      <c r="I21" s="120"/>
      <c r="J21" s="120"/>
      <c r="K21" s="29"/>
      <c r="L21" s="29"/>
      <c r="N21" s="62">
        <v>90</v>
      </c>
      <c r="V21" s="63">
        <v>99</v>
      </c>
      <c r="AD21" s="62">
        <v>99</v>
      </c>
      <c r="BC21">
        <f t="shared" si="0"/>
        <v>288</v>
      </c>
      <c r="BD21" s="24">
        <f>IF($O$4&gt;0,(LARGE(($N21,$V21,$AD21,$AL21,$AT21,$BB21),1)),"0")</f>
        <v>99</v>
      </c>
      <c r="BE21" s="24">
        <f t="shared" si="1"/>
        <v>189</v>
      </c>
      <c r="BK21">
        <f t="shared" si="2"/>
        <v>199</v>
      </c>
      <c r="BL21">
        <f t="shared" si="3"/>
        <v>0</v>
      </c>
      <c r="BM21">
        <f t="shared" si="4"/>
        <v>0</v>
      </c>
      <c r="BN21">
        <f t="shared" si="5"/>
        <v>0</v>
      </c>
      <c r="BO21">
        <f t="shared" si="6"/>
        <v>199</v>
      </c>
      <c r="BP21">
        <f t="shared" si="7"/>
        <v>0</v>
      </c>
      <c r="BQ21">
        <f t="shared" si="8"/>
        <v>0</v>
      </c>
      <c r="BR21">
        <f t="shared" si="9"/>
        <v>0</v>
      </c>
      <c r="BS21">
        <f t="shared" si="10"/>
        <v>0</v>
      </c>
      <c r="BT21">
        <f t="shared" si="11"/>
        <v>0</v>
      </c>
      <c r="BU21">
        <f t="shared" si="12"/>
        <v>0</v>
      </c>
      <c r="BV21">
        <f t="shared" si="13"/>
        <v>0</v>
      </c>
      <c r="BW21">
        <f t="shared" si="14"/>
        <v>0</v>
      </c>
      <c r="BX21">
        <f t="shared" si="15"/>
        <v>0</v>
      </c>
      <c r="BY21">
        <f t="shared" si="16"/>
        <v>0</v>
      </c>
      <c r="BZ21">
        <f t="shared" si="17"/>
        <v>0</v>
      </c>
      <c r="CA21">
        <f t="shared" si="18"/>
        <v>0</v>
      </c>
      <c r="CB21">
        <f t="shared" si="19"/>
        <v>0</v>
      </c>
      <c r="CC21">
        <f t="shared" si="20"/>
        <v>0</v>
      </c>
      <c r="CD21">
        <f t="shared" si="21"/>
        <v>0</v>
      </c>
      <c r="CE21">
        <f t="shared" si="22"/>
        <v>0</v>
      </c>
      <c r="CF21">
        <f t="shared" si="23"/>
        <v>0</v>
      </c>
      <c r="CG21">
        <f t="shared" si="24"/>
        <v>0</v>
      </c>
      <c r="CH21">
        <f t="shared" si="25"/>
        <v>0</v>
      </c>
      <c r="CI21">
        <f t="shared" si="26"/>
        <v>0</v>
      </c>
      <c r="CJ21">
        <f t="shared" si="27"/>
        <v>0</v>
      </c>
      <c r="CK21">
        <f t="shared" si="28"/>
        <v>0</v>
      </c>
      <c r="CL21">
        <f t="shared" si="29"/>
        <v>0</v>
      </c>
      <c r="CM21">
        <f t="shared" si="30"/>
        <v>0</v>
      </c>
      <c r="CN21">
        <f t="shared" si="31"/>
        <v>0</v>
      </c>
    </row>
    <row r="22" spans="1:92">
      <c r="A22" s="1">
        <v>14</v>
      </c>
      <c r="E22" s="96" t="s">
        <v>213</v>
      </c>
      <c r="N22" s="62">
        <v>99</v>
      </c>
      <c r="V22" s="63">
        <v>99</v>
      </c>
      <c r="AD22" s="62">
        <v>99</v>
      </c>
      <c r="BC22">
        <f t="shared" si="0"/>
        <v>297</v>
      </c>
      <c r="BD22" s="24">
        <f>IF($O$4&gt;0,(LARGE(($N22,$V22,$AD22,$AL22,$AT22,$BB22),1)),"0")</f>
        <v>99</v>
      </c>
      <c r="BE22" s="24">
        <f t="shared" si="1"/>
        <v>198</v>
      </c>
      <c r="BK22">
        <f t="shared" si="2"/>
        <v>0</v>
      </c>
      <c r="BL22">
        <f t="shared" si="3"/>
        <v>0</v>
      </c>
      <c r="BM22">
        <f t="shared" si="4"/>
        <v>0</v>
      </c>
      <c r="BN22">
        <f t="shared" si="5"/>
        <v>0</v>
      </c>
      <c r="BO22">
        <f t="shared" si="6"/>
        <v>0</v>
      </c>
      <c r="BP22">
        <f t="shared" si="7"/>
        <v>0</v>
      </c>
      <c r="BQ22">
        <f t="shared" si="8"/>
        <v>0</v>
      </c>
      <c r="BR22">
        <f t="shared" si="9"/>
        <v>0</v>
      </c>
      <c r="BS22">
        <f t="shared" si="10"/>
        <v>0</v>
      </c>
      <c r="BT22">
        <f t="shared" si="11"/>
        <v>0</v>
      </c>
      <c r="BU22">
        <f t="shared" si="12"/>
        <v>0</v>
      </c>
      <c r="BV22">
        <f t="shared" si="13"/>
        <v>0</v>
      </c>
      <c r="BW22">
        <f t="shared" si="14"/>
        <v>0</v>
      </c>
      <c r="BX22">
        <f t="shared" si="15"/>
        <v>0</v>
      </c>
      <c r="BY22">
        <f t="shared" si="16"/>
        <v>0</v>
      </c>
      <c r="BZ22">
        <f t="shared" si="17"/>
        <v>0</v>
      </c>
      <c r="CA22">
        <f t="shared" si="18"/>
        <v>0</v>
      </c>
      <c r="CB22">
        <f t="shared" si="19"/>
        <v>0</v>
      </c>
      <c r="CC22">
        <f t="shared" si="20"/>
        <v>0</v>
      </c>
      <c r="CD22">
        <f t="shared" si="21"/>
        <v>0</v>
      </c>
      <c r="CE22">
        <f t="shared" si="22"/>
        <v>0</v>
      </c>
      <c r="CF22">
        <f t="shared" si="23"/>
        <v>0</v>
      </c>
      <c r="CG22">
        <f t="shared" si="24"/>
        <v>0</v>
      </c>
      <c r="CH22">
        <f t="shared" si="25"/>
        <v>0</v>
      </c>
      <c r="CI22">
        <f t="shared" si="26"/>
        <v>0</v>
      </c>
      <c r="CJ22">
        <f t="shared" si="27"/>
        <v>0</v>
      </c>
      <c r="CK22">
        <f t="shared" si="28"/>
        <v>0</v>
      </c>
      <c r="CL22">
        <f t="shared" si="29"/>
        <v>0</v>
      </c>
      <c r="CM22">
        <f t="shared" si="30"/>
        <v>0</v>
      </c>
      <c r="CN22">
        <f t="shared" si="31"/>
        <v>0</v>
      </c>
    </row>
    <row r="23" spans="1:92">
      <c r="A23" s="1">
        <v>14</v>
      </c>
      <c r="E23" s="96" t="s">
        <v>213</v>
      </c>
      <c r="N23" s="62">
        <v>99</v>
      </c>
      <c r="V23" s="63">
        <v>99</v>
      </c>
      <c r="AD23" s="62">
        <v>99</v>
      </c>
      <c r="BC23">
        <f t="shared" si="0"/>
        <v>297</v>
      </c>
      <c r="BD23" s="24">
        <f>IF($O$4&gt;0,(LARGE(($N23,$V23,$AD23,$AL23,$AT23,$BB23),1)),"0")</f>
        <v>99</v>
      </c>
      <c r="BE23" s="24">
        <f t="shared" si="1"/>
        <v>198</v>
      </c>
      <c r="BK23">
        <f t="shared" si="2"/>
        <v>0</v>
      </c>
      <c r="BL23">
        <f t="shared" si="3"/>
        <v>0</v>
      </c>
      <c r="BM23">
        <f t="shared" si="4"/>
        <v>0</v>
      </c>
      <c r="BN23">
        <f t="shared" si="5"/>
        <v>0</v>
      </c>
      <c r="BO23">
        <f t="shared" si="6"/>
        <v>0</v>
      </c>
      <c r="BP23">
        <f t="shared" si="7"/>
        <v>0</v>
      </c>
      <c r="BQ23">
        <f t="shared" si="8"/>
        <v>0</v>
      </c>
      <c r="BR23">
        <f t="shared" si="9"/>
        <v>0</v>
      </c>
      <c r="BS23">
        <f t="shared" si="10"/>
        <v>0</v>
      </c>
      <c r="BT23">
        <f t="shared" si="11"/>
        <v>0</v>
      </c>
      <c r="BU23">
        <f t="shared" si="12"/>
        <v>0</v>
      </c>
      <c r="BV23">
        <f t="shared" si="13"/>
        <v>0</v>
      </c>
      <c r="BW23">
        <f t="shared" si="14"/>
        <v>0</v>
      </c>
      <c r="BX23">
        <f t="shared" si="15"/>
        <v>0</v>
      </c>
      <c r="BY23">
        <f t="shared" si="16"/>
        <v>0</v>
      </c>
      <c r="BZ23">
        <f t="shared" si="17"/>
        <v>0</v>
      </c>
      <c r="CA23">
        <f t="shared" si="18"/>
        <v>0</v>
      </c>
      <c r="CB23">
        <f t="shared" si="19"/>
        <v>0</v>
      </c>
      <c r="CC23">
        <f t="shared" si="20"/>
        <v>0</v>
      </c>
      <c r="CD23">
        <f t="shared" si="21"/>
        <v>0</v>
      </c>
      <c r="CE23">
        <f t="shared" si="22"/>
        <v>0</v>
      </c>
      <c r="CF23">
        <f t="shared" si="23"/>
        <v>0</v>
      </c>
      <c r="CG23">
        <f t="shared" si="24"/>
        <v>0</v>
      </c>
      <c r="CH23">
        <f t="shared" si="25"/>
        <v>0</v>
      </c>
      <c r="CI23">
        <f t="shared" si="26"/>
        <v>0</v>
      </c>
      <c r="CJ23">
        <f t="shared" si="27"/>
        <v>0</v>
      </c>
      <c r="CK23">
        <f t="shared" si="28"/>
        <v>0</v>
      </c>
      <c r="CL23">
        <f t="shared" si="29"/>
        <v>0</v>
      </c>
      <c r="CM23">
        <f t="shared" si="30"/>
        <v>0</v>
      </c>
      <c r="CN23">
        <f t="shared" si="31"/>
        <v>0</v>
      </c>
    </row>
    <row r="24" spans="1:92">
      <c r="A24" s="1">
        <v>14</v>
      </c>
      <c r="E24" s="1"/>
      <c r="G24" s="1"/>
      <c r="H24" s="1"/>
      <c r="N24" s="62">
        <v>99</v>
      </c>
      <c r="V24" s="63">
        <v>99</v>
      </c>
      <c r="AD24" s="62">
        <v>99</v>
      </c>
      <c r="BC24">
        <f t="shared" si="0"/>
        <v>297</v>
      </c>
      <c r="BD24" s="24">
        <f>IF($O$4&gt;0,(LARGE(($N24,$V24,$AD24,$AL24,$AT24,$BB24),1)),"0")</f>
        <v>99</v>
      </c>
      <c r="BE24" s="24">
        <f t="shared" si="1"/>
        <v>198</v>
      </c>
      <c r="BK24">
        <f t="shared" si="2"/>
        <v>0</v>
      </c>
      <c r="BL24">
        <f t="shared" si="3"/>
        <v>0</v>
      </c>
      <c r="BM24">
        <f t="shared" si="4"/>
        <v>0</v>
      </c>
      <c r="BN24">
        <f t="shared" si="5"/>
        <v>0</v>
      </c>
      <c r="BO24">
        <f t="shared" si="6"/>
        <v>0</v>
      </c>
      <c r="BP24">
        <f t="shared" si="7"/>
        <v>0</v>
      </c>
      <c r="BQ24">
        <f t="shared" si="8"/>
        <v>0</v>
      </c>
      <c r="BR24">
        <f t="shared" si="9"/>
        <v>0</v>
      </c>
      <c r="BS24">
        <f t="shared" si="10"/>
        <v>0</v>
      </c>
      <c r="BT24">
        <f t="shared" si="11"/>
        <v>0</v>
      </c>
      <c r="BU24">
        <f t="shared" si="12"/>
        <v>0</v>
      </c>
      <c r="BV24">
        <f t="shared" si="13"/>
        <v>0</v>
      </c>
      <c r="BW24">
        <f t="shared" si="14"/>
        <v>0</v>
      </c>
      <c r="BX24">
        <f t="shared" si="15"/>
        <v>0</v>
      </c>
      <c r="BY24">
        <f t="shared" si="16"/>
        <v>0</v>
      </c>
      <c r="BZ24">
        <f t="shared" si="17"/>
        <v>0</v>
      </c>
      <c r="CA24">
        <f t="shared" si="18"/>
        <v>0</v>
      </c>
      <c r="CB24">
        <f t="shared" si="19"/>
        <v>0</v>
      </c>
      <c r="CC24">
        <f t="shared" si="20"/>
        <v>0</v>
      </c>
      <c r="CD24">
        <f t="shared" si="21"/>
        <v>0</v>
      </c>
      <c r="CE24">
        <f t="shared" si="22"/>
        <v>0</v>
      </c>
      <c r="CF24">
        <f t="shared" si="23"/>
        <v>0</v>
      </c>
      <c r="CG24">
        <f t="shared" si="24"/>
        <v>0</v>
      </c>
      <c r="CH24">
        <f t="shared" si="25"/>
        <v>0</v>
      </c>
      <c r="CI24">
        <f t="shared" si="26"/>
        <v>0</v>
      </c>
      <c r="CJ24">
        <f t="shared" si="27"/>
        <v>0</v>
      </c>
      <c r="CK24">
        <f t="shared" si="28"/>
        <v>0</v>
      </c>
      <c r="CL24">
        <f t="shared" si="29"/>
        <v>0</v>
      </c>
      <c r="CM24">
        <f t="shared" si="30"/>
        <v>0</v>
      </c>
      <c r="CN24">
        <f t="shared" si="31"/>
        <v>0</v>
      </c>
    </row>
    <row r="25" spans="1:92">
      <c r="A25" s="1">
        <v>14</v>
      </c>
      <c r="E25" s="1"/>
      <c r="G25" s="1"/>
      <c r="H25" s="1"/>
      <c r="N25" s="62">
        <v>99</v>
      </c>
      <c r="V25" s="63">
        <v>99</v>
      </c>
      <c r="AD25" s="62">
        <v>99</v>
      </c>
      <c r="BC25">
        <f t="shared" si="0"/>
        <v>297</v>
      </c>
      <c r="BD25" s="24">
        <f>IF($O$4&gt;0,(LARGE(($N25,$V25,$AD25,$AL25,$AT25,$BB25),1)),"0")</f>
        <v>99</v>
      </c>
      <c r="BE25" s="24">
        <f t="shared" si="1"/>
        <v>198</v>
      </c>
      <c r="BK25">
        <f t="shared" si="2"/>
        <v>0</v>
      </c>
      <c r="BL25">
        <f t="shared" si="3"/>
        <v>0</v>
      </c>
      <c r="BM25">
        <f t="shared" si="4"/>
        <v>0</v>
      </c>
      <c r="BN25">
        <f t="shared" si="5"/>
        <v>0</v>
      </c>
      <c r="BO25">
        <f t="shared" si="6"/>
        <v>0</v>
      </c>
      <c r="BP25">
        <f t="shared" si="7"/>
        <v>0</v>
      </c>
      <c r="BQ25">
        <f t="shared" si="8"/>
        <v>0</v>
      </c>
      <c r="BR25">
        <f t="shared" si="9"/>
        <v>0</v>
      </c>
      <c r="BS25">
        <f t="shared" si="10"/>
        <v>0</v>
      </c>
      <c r="BT25">
        <f t="shared" si="11"/>
        <v>0</v>
      </c>
      <c r="BU25">
        <f t="shared" si="12"/>
        <v>0</v>
      </c>
      <c r="BV25">
        <f t="shared" si="13"/>
        <v>0</v>
      </c>
      <c r="BW25">
        <f t="shared" si="14"/>
        <v>0</v>
      </c>
      <c r="BX25">
        <f t="shared" si="15"/>
        <v>0</v>
      </c>
      <c r="BY25">
        <f t="shared" si="16"/>
        <v>0</v>
      </c>
      <c r="BZ25">
        <f t="shared" si="17"/>
        <v>0</v>
      </c>
      <c r="CA25">
        <f t="shared" si="18"/>
        <v>0</v>
      </c>
      <c r="CB25">
        <f t="shared" si="19"/>
        <v>0</v>
      </c>
      <c r="CC25">
        <f t="shared" si="20"/>
        <v>0</v>
      </c>
      <c r="CD25">
        <f t="shared" si="21"/>
        <v>0</v>
      </c>
      <c r="CE25">
        <f t="shared" si="22"/>
        <v>0</v>
      </c>
      <c r="CF25">
        <f t="shared" si="23"/>
        <v>0</v>
      </c>
      <c r="CG25">
        <f t="shared" si="24"/>
        <v>0</v>
      </c>
      <c r="CH25">
        <f t="shared" si="25"/>
        <v>0</v>
      </c>
      <c r="CI25">
        <f t="shared" si="26"/>
        <v>0</v>
      </c>
      <c r="CJ25">
        <f t="shared" si="27"/>
        <v>0</v>
      </c>
      <c r="CK25">
        <f t="shared" si="28"/>
        <v>0</v>
      </c>
      <c r="CL25">
        <f t="shared" si="29"/>
        <v>0</v>
      </c>
      <c r="CM25">
        <f t="shared" si="30"/>
        <v>0</v>
      </c>
      <c r="CN25">
        <f t="shared" si="31"/>
        <v>0</v>
      </c>
    </row>
    <row r="26" spans="1:92">
      <c r="A26" s="1">
        <v>14</v>
      </c>
      <c r="E26" s="1"/>
      <c r="G26" s="1"/>
      <c r="H26" s="1"/>
      <c r="N26" s="62">
        <v>99</v>
      </c>
      <c r="V26" s="63">
        <v>99</v>
      </c>
      <c r="AD26" s="62">
        <v>99</v>
      </c>
      <c r="BC26">
        <f t="shared" si="0"/>
        <v>297</v>
      </c>
      <c r="BD26" s="24">
        <f>IF($O$4&gt;0,(LARGE(($N26,$V26,$AD26,$AL26,$AT26,$BB26),1)),"0")</f>
        <v>99</v>
      </c>
      <c r="BE26" s="24">
        <f t="shared" si="1"/>
        <v>198</v>
      </c>
      <c r="BK26">
        <f t="shared" si="2"/>
        <v>0</v>
      </c>
      <c r="BL26">
        <f t="shared" si="3"/>
        <v>0</v>
      </c>
      <c r="BM26">
        <f t="shared" si="4"/>
        <v>0</v>
      </c>
      <c r="BN26">
        <f t="shared" si="5"/>
        <v>0</v>
      </c>
      <c r="BO26">
        <f t="shared" si="6"/>
        <v>0</v>
      </c>
      <c r="BP26">
        <f t="shared" si="7"/>
        <v>0</v>
      </c>
      <c r="BQ26">
        <f t="shared" si="8"/>
        <v>0</v>
      </c>
      <c r="BR26">
        <f t="shared" si="9"/>
        <v>0</v>
      </c>
      <c r="BS26">
        <f t="shared" si="10"/>
        <v>0</v>
      </c>
      <c r="BT26">
        <f t="shared" si="11"/>
        <v>0</v>
      </c>
      <c r="BU26">
        <f t="shared" si="12"/>
        <v>0</v>
      </c>
      <c r="BV26">
        <f t="shared" si="13"/>
        <v>0</v>
      </c>
      <c r="BW26">
        <f t="shared" si="14"/>
        <v>0</v>
      </c>
      <c r="BX26">
        <f t="shared" si="15"/>
        <v>0</v>
      </c>
      <c r="BY26">
        <f t="shared" si="16"/>
        <v>0</v>
      </c>
      <c r="BZ26">
        <f t="shared" si="17"/>
        <v>0</v>
      </c>
      <c r="CA26">
        <f t="shared" si="18"/>
        <v>0</v>
      </c>
      <c r="CB26">
        <f t="shared" si="19"/>
        <v>0</v>
      </c>
      <c r="CC26">
        <f t="shared" si="20"/>
        <v>0</v>
      </c>
      <c r="CD26">
        <f t="shared" si="21"/>
        <v>0</v>
      </c>
      <c r="CE26">
        <f t="shared" si="22"/>
        <v>0</v>
      </c>
      <c r="CF26">
        <f t="shared" si="23"/>
        <v>0</v>
      </c>
      <c r="CG26">
        <f t="shared" si="24"/>
        <v>0</v>
      </c>
      <c r="CH26">
        <f t="shared" si="25"/>
        <v>0</v>
      </c>
      <c r="CI26">
        <f t="shared" si="26"/>
        <v>0</v>
      </c>
      <c r="CJ26">
        <f t="shared" si="27"/>
        <v>0</v>
      </c>
      <c r="CK26">
        <f t="shared" si="28"/>
        <v>0</v>
      </c>
      <c r="CL26">
        <f t="shared" si="29"/>
        <v>0</v>
      </c>
      <c r="CM26">
        <f t="shared" si="30"/>
        <v>0</v>
      </c>
      <c r="CN26">
        <f t="shared" si="31"/>
        <v>0</v>
      </c>
    </row>
    <row r="27" spans="1:92">
      <c r="A27" s="1">
        <v>14</v>
      </c>
      <c r="E27" s="1"/>
      <c r="G27" s="1"/>
      <c r="H27" s="1"/>
      <c r="N27" s="62">
        <v>99</v>
      </c>
      <c r="V27" s="63">
        <v>99</v>
      </c>
      <c r="AD27" s="62">
        <v>99</v>
      </c>
      <c r="BC27">
        <f t="shared" si="0"/>
        <v>297</v>
      </c>
      <c r="BD27" s="24">
        <f>IF($O$4&gt;0,(LARGE(($N27,$V27,$AD27,$AL27,$AT27,$BB27),1)),"0")</f>
        <v>99</v>
      </c>
      <c r="BE27" s="24">
        <f t="shared" si="1"/>
        <v>198</v>
      </c>
      <c r="BK27">
        <f t="shared" si="2"/>
        <v>0</v>
      </c>
      <c r="BL27">
        <f t="shared" si="3"/>
        <v>0</v>
      </c>
      <c r="BM27">
        <f t="shared" si="4"/>
        <v>0</v>
      </c>
      <c r="BN27">
        <f t="shared" si="5"/>
        <v>0</v>
      </c>
      <c r="BO27">
        <f t="shared" si="6"/>
        <v>0</v>
      </c>
      <c r="BP27">
        <f t="shared" si="7"/>
        <v>0</v>
      </c>
      <c r="BQ27">
        <f t="shared" si="8"/>
        <v>0</v>
      </c>
      <c r="BR27">
        <f t="shared" si="9"/>
        <v>0</v>
      </c>
      <c r="BS27">
        <f t="shared" si="10"/>
        <v>0</v>
      </c>
      <c r="BT27">
        <f t="shared" si="11"/>
        <v>0</v>
      </c>
      <c r="BU27">
        <f t="shared" si="12"/>
        <v>0</v>
      </c>
      <c r="BV27">
        <f t="shared" si="13"/>
        <v>0</v>
      </c>
      <c r="BW27">
        <f t="shared" si="14"/>
        <v>0</v>
      </c>
      <c r="BX27">
        <f t="shared" si="15"/>
        <v>0</v>
      </c>
      <c r="BY27">
        <f t="shared" si="16"/>
        <v>0</v>
      </c>
      <c r="BZ27">
        <f t="shared" si="17"/>
        <v>0</v>
      </c>
      <c r="CA27">
        <f t="shared" si="18"/>
        <v>0</v>
      </c>
      <c r="CB27">
        <f t="shared" si="19"/>
        <v>0</v>
      </c>
      <c r="CC27">
        <f t="shared" si="20"/>
        <v>0</v>
      </c>
      <c r="CD27">
        <f t="shared" si="21"/>
        <v>0</v>
      </c>
      <c r="CE27">
        <f t="shared" si="22"/>
        <v>0</v>
      </c>
      <c r="CF27">
        <f t="shared" si="23"/>
        <v>0</v>
      </c>
      <c r="CG27">
        <f t="shared" si="24"/>
        <v>0</v>
      </c>
      <c r="CH27">
        <f t="shared" si="25"/>
        <v>0</v>
      </c>
      <c r="CI27">
        <f t="shared" si="26"/>
        <v>0</v>
      </c>
      <c r="CJ27">
        <f t="shared" si="27"/>
        <v>0</v>
      </c>
      <c r="CK27">
        <f t="shared" si="28"/>
        <v>0</v>
      </c>
      <c r="CL27">
        <f t="shared" si="29"/>
        <v>0</v>
      </c>
      <c r="CM27">
        <f t="shared" si="30"/>
        <v>0</v>
      </c>
      <c r="CN27">
        <f t="shared" si="31"/>
        <v>0</v>
      </c>
    </row>
    <row r="28" spans="1:92">
      <c r="A28" s="1">
        <v>14</v>
      </c>
      <c r="E28" s="1"/>
      <c r="G28" s="1"/>
      <c r="H28" s="1"/>
      <c r="N28" s="62">
        <v>99</v>
      </c>
      <c r="V28" s="63">
        <v>99</v>
      </c>
      <c r="AD28" s="62">
        <v>99</v>
      </c>
      <c r="BC28">
        <f t="shared" si="0"/>
        <v>297</v>
      </c>
      <c r="BD28" s="24">
        <f>IF($O$4&gt;0,(LARGE(($N28,$V28,$AD28,$AL28,$AT28,$BB28),1)),"0")</f>
        <v>99</v>
      </c>
      <c r="BE28" s="24">
        <f t="shared" si="1"/>
        <v>198</v>
      </c>
      <c r="BK28">
        <f t="shared" si="2"/>
        <v>0</v>
      </c>
      <c r="BL28">
        <f t="shared" si="3"/>
        <v>0</v>
      </c>
      <c r="BM28">
        <f t="shared" si="4"/>
        <v>0</v>
      </c>
      <c r="BN28">
        <f t="shared" si="5"/>
        <v>0</v>
      </c>
      <c r="BO28">
        <f t="shared" si="6"/>
        <v>0</v>
      </c>
      <c r="BP28">
        <f t="shared" si="7"/>
        <v>0</v>
      </c>
      <c r="BQ28">
        <f t="shared" si="8"/>
        <v>0</v>
      </c>
      <c r="BR28">
        <f t="shared" si="9"/>
        <v>0</v>
      </c>
      <c r="BS28">
        <f t="shared" si="10"/>
        <v>0</v>
      </c>
      <c r="BT28">
        <f t="shared" si="11"/>
        <v>0</v>
      </c>
      <c r="BU28">
        <f t="shared" si="12"/>
        <v>0</v>
      </c>
      <c r="BV28">
        <f t="shared" si="13"/>
        <v>0</v>
      </c>
      <c r="BW28">
        <f t="shared" si="14"/>
        <v>0</v>
      </c>
      <c r="BX28">
        <f t="shared" si="15"/>
        <v>0</v>
      </c>
      <c r="BY28">
        <f t="shared" si="16"/>
        <v>0</v>
      </c>
      <c r="BZ28">
        <f t="shared" si="17"/>
        <v>0</v>
      </c>
      <c r="CA28">
        <f t="shared" si="18"/>
        <v>0</v>
      </c>
      <c r="CB28">
        <f t="shared" si="19"/>
        <v>0</v>
      </c>
      <c r="CC28">
        <f t="shared" si="20"/>
        <v>0</v>
      </c>
      <c r="CD28">
        <f t="shared" si="21"/>
        <v>0</v>
      </c>
      <c r="CE28">
        <f t="shared" si="22"/>
        <v>0</v>
      </c>
      <c r="CF28">
        <f t="shared" si="23"/>
        <v>0</v>
      </c>
      <c r="CG28">
        <f t="shared" si="24"/>
        <v>0</v>
      </c>
      <c r="CH28">
        <f t="shared" si="25"/>
        <v>0</v>
      </c>
      <c r="CI28">
        <f t="shared" si="26"/>
        <v>0</v>
      </c>
      <c r="CJ28">
        <f t="shared" si="27"/>
        <v>0</v>
      </c>
      <c r="CK28">
        <f t="shared" si="28"/>
        <v>0</v>
      </c>
      <c r="CL28">
        <f t="shared" si="29"/>
        <v>0</v>
      </c>
      <c r="CM28">
        <f t="shared" si="30"/>
        <v>0</v>
      </c>
      <c r="CN28">
        <f t="shared" si="31"/>
        <v>0</v>
      </c>
    </row>
    <row r="29" spans="1:92">
      <c r="A29" s="1">
        <v>14</v>
      </c>
      <c r="E29" s="1"/>
      <c r="G29" s="1"/>
      <c r="H29" s="1"/>
      <c r="N29" s="62">
        <v>99</v>
      </c>
      <c r="V29" s="63">
        <v>99</v>
      </c>
      <c r="AD29" s="62">
        <v>99</v>
      </c>
      <c r="BC29">
        <f t="shared" si="0"/>
        <v>297</v>
      </c>
      <c r="BD29" s="24">
        <f>IF($O$4&gt;0,(LARGE(($N29,$V29,$AD29,$AL29,$AT29,$BB29),1)),"0")</f>
        <v>99</v>
      </c>
      <c r="BE29" s="24">
        <f t="shared" si="1"/>
        <v>198</v>
      </c>
      <c r="BK29">
        <f t="shared" si="2"/>
        <v>0</v>
      </c>
      <c r="BL29">
        <f t="shared" si="3"/>
        <v>0</v>
      </c>
      <c r="BM29">
        <f t="shared" si="4"/>
        <v>0</v>
      </c>
      <c r="BN29">
        <f t="shared" si="5"/>
        <v>0</v>
      </c>
      <c r="BO29">
        <f t="shared" si="6"/>
        <v>0</v>
      </c>
      <c r="BP29">
        <f t="shared" si="7"/>
        <v>0</v>
      </c>
      <c r="BQ29">
        <f t="shared" si="8"/>
        <v>0</v>
      </c>
      <c r="BR29">
        <f t="shared" si="9"/>
        <v>0</v>
      </c>
      <c r="BS29">
        <f t="shared" si="10"/>
        <v>0</v>
      </c>
      <c r="BT29">
        <f t="shared" si="11"/>
        <v>0</v>
      </c>
      <c r="BU29">
        <f t="shared" si="12"/>
        <v>0</v>
      </c>
      <c r="BV29">
        <f t="shared" si="13"/>
        <v>0</v>
      </c>
      <c r="BW29">
        <f t="shared" si="14"/>
        <v>0</v>
      </c>
      <c r="BX29">
        <f t="shared" si="15"/>
        <v>0</v>
      </c>
      <c r="BY29">
        <f t="shared" si="16"/>
        <v>0</v>
      </c>
      <c r="BZ29">
        <f t="shared" si="17"/>
        <v>0</v>
      </c>
      <c r="CA29">
        <f t="shared" si="18"/>
        <v>0</v>
      </c>
      <c r="CB29">
        <f t="shared" si="19"/>
        <v>0</v>
      </c>
      <c r="CC29">
        <f t="shared" si="20"/>
        <v>0</v>
      </c>
      <c r="CD29">
        <f t="shared" si="21"/>
        <v>0</v>
      </c>
      <c r="CE29">
        <f t="shared" si="22"/>
        <v>0</v>
      </c>
      <c r="CF29">
        <f t="shared" si="23"/>
        <v>0</v>
      </c>
      <c r="CG29">
        <f t="shared" si="24"/>
        <v>0</v>
      </c>
      <c r="CH29">
        <f t="shared" si="25"/>
        <v>0</v>
      </c>
      <c r="CI29">
        <f t="shared" si="26"/>
        <v>0</v>
      </c>
      <c r="CJ29">
        <f t="shared" si="27"/>
        <v>0</v>
      </c>
      <c r="CK29">
        <f t="shared" si="28"/>
        <v>0</v>
      </c>
      <c r="CL29">
        <f t="shared" si="29"/>
        <v>0</v>
      </c>
      <c r="CM29">
        <f t="shared" si="30"/>
        <v>0</v>
      </c>
      <c r="CN29">
        <f t="shared" si="31"/>
        <v>0</v>
      </c>
    </row>
    <row r="30" spans="1:92">
      <c r="A30" s="1">
        <v>14</v>
      </c>
      <c r="E30" s="1"/>
      <c r="G30" s="1"/>
      <c r="H30" s="1"/>
      <c r="N30" s="62">
        <v>99</v>
      </c>
      <c r="V30" s="63">
        <v>99</v>
      </c>
      <c r="AD30" s="62">
        <v>99</v>
      </c>
      <c r="BC30">
        <f t="shared" si="0"/>
        <v>297</v>
      </c>
      <c r="BD30" s="24">
        <f>IF($O$4&gt;0,(LARGE(($N30,$V30,$AD30,$AL30,$AT30,$BB30),1)),"0")</f>
        <v>99</v>
      </c>
      <c r="BE30" s="24">
        <f t="shared" si="1"/>
        <v>198</v>
      </c>
      <c r="BK30">
        <f t="shared" si="2"/>
        <v>0</v>
      </c>
      <c r="BL30">
        <f t="shared" si="3"/>
        <v>0</v>
      </c>
      <c r="BM30">
        <f t="shared" si="4"/>
        <v>0</v>
      </c>
      <c r="BN30">
        <f t="shared" si="5"/>
        <v>0</v>
      </c>
      <c r="BO30">
        <f t="shared" si="6"/>
        <v>0</v>
      </c>
      <c r="BP30">
        <f t="shared" si="7"/>
        <v>0</v>
      </c>
      <c r="BQ30">
        <f t="shared" si="8"/>
        <v>0</v>
      </c>
      <c r="BR30">
        <f t="shared" si="9"/>
        <v>0</v>
      </c>
      <c r="BS30">
        <f t="shared" si="10"/>
        <v>0</v>
      </c>
      <c r="BT30">
        <f t="shared" si="11"/>
        <v>0</v>
      </c>
      <c r="BU30">
        <f t="shared" si="12"/>
        <v>0</v>
      </c>
      <c r="BV30">
        <f t="shared" si="13"/>
        <v>0</v>
      </c>
      <c r="BW30">
        <f t="shared" si="14"/>
        <v>0</v>
      </c>
      <c r="BX30">
        <f t="shared" si="15"/>
        <v>0</v>
      </c>
      <c r="BY30">
        <f t="shared" si="16"/>
        <v>0</v>
      </c>
      <c r="BZ30">
        <f t="shared" si="17"/>
        <v>0</v>
      </c>
      <c r="CA30">
        <f t="shared" si="18"/>
        <v>0</v>
      </c>
      <c r="CB30">
        <f t="shared" si="19"/>
        <v>0</v>
      </c>
      <c r="CC30">
        <f t="shared" si="20"/>
        <v>0</v>
      </c>
      <c r="CD30">
        <f t="shared" si="21"/>
        <v>0</v>
      </c>
      <c r="CE30">
        <f t="shared" si="22"/>
        <v>0</v>
      </c>
      <c r="CF30">
        <f t="shared" si="23"/>
        <v>0</v>
      </c>
      <c r="CG30">
        <f t="shared" si="24"/>
        <v>0</v>
      </c>
      <c r="CH30">
        <f t="shared" si="25"/>
        <v>0</v>
      </c>
      <c r="CI30">
        <f t="shared" si="26"/>
        <v>0</v>
      </c>
      <c r="CJ30">
        <f t="shared" si="27"/>
        <v>0</v>
      </c>
      <c r="CK30">
        <f t="shared" si="28"/>
        <v>0</v>
      </c>
      <c r="CL30">
        <f t="shared" si="29"/>
        <v>0</v>
      </c>
      <c r="CM30">
        <f t="shared" si="30"/>
        <v>0</v>
      </c>
      <c r="CN30">
        <f t="shared" si="31"/>
        <v>0</v>
      </c>
    </row>
    <row r="31" spans="1:92">
      <c r="E31" s="1"/>
      <c r="G31" s="1"/>
      <c r="H31" s="1"/>
    </row>
  </sheetData>
  <sheetProtection sheet="1" objects="1" scenarios="1"/>
  <sortState ref="A9:CN31">
    <sortCondition ref="BE9"/>
  </sortState>
  <mergeCells count="32">
    <mergeCell ref="O5:V5"/>
    <mergeCell ref="BC5:BF5"/>
    <mergeCell ref="A6:E7"/>
    <mergeCell ref="G6:N6"/>
    <mergeCell ref="O6:V6"/>
    <mergeCell ref="W6:AD6"/>
    <mergeCell ref="AE6:AL6"/>
    <mergeCell ref="AU6:BB6"/>
    <mergeCell ref="BC6:BE6"/>
    <mergeCell ref="G7:N7"/>
    <mergeCell ref="O7:V7"/>
    <mergeCell ref="W7:AD7"/>
    <mergeCell ref="AE7:AL7"/>
    <mergeCell ref="AM7:AT7"/>
    <mergeCell ref="AU7:BB7"/>
    <mergeCell ref="AM6:AT6"/>
    <mergeCell ref="A1:BI1"/>
    <mergeCell ref="A3:B3"/>
    <mergeCell ref="C3:E3"/>
    <mergeCell ref="F3:N3"/>
    <mergeCell ref="O3:V3"/>
    <mergeCell ref="W3:AL5"/>
    <mergeCell ref="BC3:BF3"/>
    <mergeCell ref="BH3:BI7"/>
    <mergeCell ref="A4:B4"/>
    <mergeCell ref="C4:E4"/>
    <mergeCell ref="F4:N4"/>
    <mergeCell ref="O4:V4"/>
    <mergeCell ref="BC4:BF4"/>
    <mergeCell ref="A5:B5"/>
    <mergeCell ref="C5:E5"/>
    <mergeCell ref="F5:N5"/>
  </mergeCells>
  <dataValidations count="8">
    <dataValidation operator="lessThan" allowBlank="1" showInputMessage="1" showErrorMessage="1" sqref="O1:O2 AE1:AE2 AU1:AU2 AU9:AU65416 AE9:AE65416 O9:O65416"/>
    <dataValidation type="decimal" allowBlank="1" showInputMessage="1" showErrorMessage="1" sqref="L1:L2 I1:I2 T1:T2 Q1:Q2 AG1:AG2 AB1:AB2 Y1:Y2 AJ1:AJ2 AR1:AR2 AO1:AO2 AW1:AW2 AZ1:AZ2 AZ9:AZ65416 AW9:AW65416 AR9:AR65416 AO9:AO65416 AJ9:AJ65416 Q9:Q65416 AG9:AG65416 AB9:AB65416 I9:I65416 T9:T65416 Y9:Y65416 L9:L65416">
      <formula1>0</formula1>
      <formula2>10</formula2>
    </dataValidation>
    <dataValidation type="decimal" allowBlank="1" showInputMessage="1" showErrorMessage="1" sqref="H1:H2 K1:K2 P1:P2 S1:S2 X1:X2 AA1:AA2 AI1:AI2 AF1:AF2 AN1:AN2 AQ1:AQ2 AY1:AY2 AV1:AV2 AV9:AV65416 AY9:AY65416 AN9:AN65416 AQ9:AQ65416 AF9:AF65416 K9:K65416 S9:S65416 P9:P65416 X9:X65416 AA9:AA65416 H9:H65416 AI9:AI65416">
      <formula1>0</formula1>
      <formula2>100</formula2>
    </dataValidation>
    <dataValidation type="list" allowBlank="1" showInputMessage="1" showErrorMessage="1" sqref="BH1:BH2 BH9:BH65416">
      <formula1>"ja,nee"</formula1>
    </dataValidation>
    <dataValidation type="whole" operator="lessThan" allowBlank="1" showInputMessage="1" showErrorMessage="1" sqref="BG6">
      <formula1>340</formula1>
    </dataValidation>
    <dataValidation type="whole" operator="lessThan" allowBlank="1" showInputMessage="1" showErrorMessage="1" sqref="BG5">
      <formula1>9</formula1>
    </dataValidation>
    <dataValidation type="whole" allowBlank="1" showInputMessage="1" showErrorMessage="1" sqref="BG4">
      <formula1>1</formula1>
      <formula2>2</formula2>
    </dataValidation>
    <dataValidation type="whole" allowBlank="1" showInputMessage="1" showErrorMessage="1" sqref="BG3">
      <formula1>1</formula1>
      <formula2>4</formula2>
    </dataValidation>
  </dataValidations>
  <printOptions headings="1" gridLines="1"/>
  <pageMargins left="0.19685039370078741" right="0" top="0.98425196850393704" bottom="0.98425196850393704" header="0.51181102362204722" footer="0.51181102362204722"/>
  <pageSetup paperSize="9" scale="89" fitToWidth="3" orientation="landscape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Blad11">
    <pageSetUpPr fitToPage="1"/>
  </sheetPr>
  <dimension ref="A1:CN38"/>
  <sheetViews>
    <sheetView workbookViewId="0">
      <pane xSplit="5" ySplit="8" topLeftCell="F9" activePane="bottomRight" state="frozen"/>
      <selection activeCell="C4" sqref="C4:E4"/>
      <selection pane="topRight" activeCell="C4" sqref="C4:E4"/>
      <selection pane="bottomLeft" activeCell="C4" sqref="C4:E4"/>
      <selection pane="bottomRight" activeCell="BG16" sqref="BG16"/>
    </sheetView>
  </sheetViews>
  <sheetFormatPr defaultColWidth="9.109375" defaultRowHeight="13.2"/>
  <cols>
    <col min="1" max="1" width="4.6640625" style="1" customWidth="1"/>
    <col min="2" max="2" width="10.109375" style="1" customWidth="1"/>
    <col min="3" max="4" width="22.6640625" style="1" customWidth="1"/>
    <col min="5" max="5" width="6.77734375" style="96" hidden="1" customWidth="1"/>
    <col min="6" max="6" width="18.6640625" style="1" customWidth="1"/>
    <col min="7" max="7" width="3.6640625" style="62" customWidth="1"/>
    <col min="8" max="8" width="4.5546875" style="67" customWidth="1"/>
    <col min="9" max="9" width="4.109375" style="67" customWidth="1"/>
    <col min="10" max="10" width="3.6640625" style="87" customWidth="1"/>
    <col min="11" max="11" width="4.5546875" style="68" customWidth="1"/>
    <col min="12" max="12" width="4.109375" style="68" customWidth="1"/>
    <col min="13" max="14" width="3" style="62" customWidth="1"/>
    <col min="15" max="15" width="3.6640625" style="63" customWidth="1"/>
    <col min="16" max="16" width="4.5546875" style="70" customWidth="1"/>
    <col min="17" max="17" width="4.109375" style="70" customWidth="1"/>
    <col min="18" max="18" width="3.6640625" style="63" customWidth="1"/>
    <col min="19" max="19" width="4.5546875" style="70" customWidth="1"/>
    <col min="20" max="20" width="4.109375" style="70" customWidth="1"/>
    <col min="21" max="22" width="3" style="63" customWidth="1"/>
    <col min="23" max="23" width="3.6640625" style="62" customWidth="1"/>
    <col min="24" max="24" width="4.5546875" style="68" customWidth="1"/>
    <col min="25" max="25" width="4.109375" style="68" customWidth="1"/>
    <col min="26" max="26" width="3.6640625" style="62" customWidth="1"/>
    <col min="27" max="27" width="4.5546875" style="68" customWidth="1"/>
    <col min="28" max="28" width="4.109375" style="68" customWidth="1"/>
    <col min="29" max="30" width="3" style="62" customWidth="1"/>
    <col min="31" max="31" width="3.6640625" style="63" hidden="1" customWidth="1"/>
    <col min="32" max="32" width="4.5546875" style="70" hidden="1" customWidth="1"/>
    <col min="33" max="33" width="4.109375" style="70" hidden="1" customWidth="1"/>
    <col min="34" max="34" width="3.6640625" style="63" hidden="1" customWidth="1"/>
    <col min="35" max="35" width="4.5546875" style="70" hidden="1" customWidth="1"/>
    <col min="36" max="36" width="4.109375" style="70" hidden="1" customWidth="1"/>
    <col min="37" max="38" width="3" style="63" hidden="1" customWidth="1"/>
    <col min="39" max="39" width="3.6640625" style="62" hidden="1" customWidth="1"/>
    <col min="40" max="40" width="4.5546875" style="68" hidden="1" customWidth="1"/>
    <col min="41" max="41" width="4.109375" style="68" hidden="1" customWidth="1"/>
    <col min="42" max="42" width="3.6640625" style="62" hidden="1" customWidth="1"/>
    <col min="43" max="43" width="4.5546875" style="68" hidden="1" customWidth="1"/>
    <col min="44" max="44" width="4.109375" style="68" hidden="1" customWidth="1"/>
    <col min="45" max="46" width="3" style="62" hidden="1" customWidth="1"/>
    <col min="47" max="47" width="3.6640625" style="63" hidden="1" customWidth="1"/>
    <col min="48" max="48" width="4.5546875" style="70" hidden="1" customWidth="1"/>
    <col min="49" max="49" width="4.109375" style="70" hidden="1" customWidth="1"/>
    <col min="50" max="50" width="3.6640625" style="63" hidden="1" customWidth="1"/>
    <col min="51" max="51" width="4.5546875" style="70" hidden="1" customWidth="1"/>
    <col min="52" max="52" width="4.109375" style="70" hidden="1" customWidth="1"/>
    <col min="53" max="54" width="3" style="63" hidden="1" customWidth="1"/>
    <col min="55" max="55" width="5.6640625" customWidth="1"/>
    <col min="56" max="56" width="5.5546875" bestFit="1" customWidth="1"/>
    <col min="57" max="57" width="6" customWidth="1"/>
    <col min="58" max="58" width="4" style="1" customWidth="1"/>
    <col min="59" max="59" width="4.88671875" style="1" customWidth="1"/>
    <col min="60" max="60" width="5.44140625" style="1" customWidth="1"/>
    <col min="61" max="61" width="17.33203125" style="1" customWidth="1"/>
    <col min="63" max="63" width="4" hidden="1" customWidth="1"/>
    <col min="64" max="64" width="5" hidden="1" customWidth="1"/>
    <col min="65" max="65" width="4" hidden="1" customWidth="1"/>
    <col min="66" max="66" width="6.6640625" hidden="1" customWidth="1"/>
    <col min="67" max="67" width="5.6640625" hidden="1" customWidth="1"/>
    <col min="68" max="68" width="4" hidden="1" customWidth="1"/>
    <col min="69" max="69" width="5" hidden="1" customWidth="1"/>
    <col min="70" max="70" width="4" hidden="1" customWidth="1"/>
    <col min="71" max="71" width="6.6640625" hidden="1" customWidth="1"/>
    <col min="72" max="72" width="5.6640625" hidden="1" customWidth="1"/>
    <col min="73" max="73" width="4" hidden="1" customWidth="1"/>
    <col min="74" max="74" width="5" hidden="1" customWidth="1"/>
    <col min="75" max="75" width="4" hidden="1" customWidth="1"/>
    <col min="76" max="76" width="6.6640625" hidden="1" customWidth="1"/>
    <col min="77" max="77" width="5.6640625" hidden="1" customWidth="1"/>
    <col min="78" max="78" width="4" hidden="1" customWidth="1"/>
    <col min="79" max="79" width="5" hidden="1" customWidth="1"/>
    <col min="80" max="80" width="4" hidden="1" customWidth="1"/>
    <col min="81" max="81" width="6.6640625" hidden="1" customWidth="1"/>
    <col min="82" max="82" width="6.33203125" hidden="1" customWidth="1"/>
    <col min="83" max="83" width="4" hidden="1" customWidth="1"/>
    <col min="84" max="84" width="5" hidden="1" customWidth="1"/>
    <col min="85" max="85" width="4" hidden="1" customWidth="1"/>
    <col min="86" max="86" width="6.6640625" hidden="1" customWidth="1"/>
    <col min="87" max="87" width="6.33203125" hidden="1" customWidth="1"/>
    <col min="88" max="88" width="4" hidden="1" customWidth="1"/>
    <col min="89" max="89" width="5" hidden="1" customWidth="1"/>
    <col min="90" max="90" width="4" hidden="1" customWidth="1"/>
    <col min="91" max="91" width="6.6640625" hidden="1" customWidth="1"/>
    <col min="92" max="92" width="6.33203125" hidden="1" customWidth="1"/>
  </cols>
  <sheetData>
    <row r="1" spans="1:92">
      <c r="A1" s="128" t="s">
        <v>7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  <c r="Y1" s="129"/>
      <c r="Z1" s="129"/>
      <c r="AA1" s="129"/>
      <c r="AB1" s="129"/>
      <c r="AC1" s="129"/>
      <c r="AD1" s="129"/>
      <c r="AE1" s="129"/>
      <c r="AF1" s="129"/>
      <c r="AG1" s="129"/>
      <c r="AH1" s="129"/>
      <c r="AI1" s="129"/>
      <c r="AJ1" s="129"/>
      <c r="AK1" s="129"/>
      <c r="AL1" s="129"/>
      <c r="AM1" s="129"/>
      <c r="AN1" s="129"/>
      <c r="AO1" s="129"/>
      <c r="AP1" s="129"/>
      <c r="AQ1" s="129"/>
      <c r="AR1" s="129"/>
      <c r="AS1" s="129"/>
      <c r="AT1" s="129"/>
      <c r="AU1" s="129"/>
      <c r="AV1" s="129"/>
      <c r="AW1" s="129"/>
      <c r="AX1" s="129"/>
      <c r="AY1" s="129"/>
      <c r="AZ1" s="129"/>
      <c r="BA1" s="129"/>
      <c r="BB1" s="129"/>
      <c r="BC1" s="129"/>
      <c r="BD1" s="129"/>
      <c r="BE1" s="129"/>
      <c r="BF1" s="129"/>
      <c r="BG1" s="129"/>
      <c r="BH1" s="129"/>
      <c r="BI1" s="130"/>
    </row>
    <row r="2" spans="1:92" ht="12.75" hidden="1" customHeight="1">
      <c r="A2" s="9"/>
      <c r="B2" s="9"/>
      <c r="C2" s="9"/>
      <c r="D2" s="9"/>
      <c r="E2" s="99"/>
      <c r="F2" s="9"/>
      <c r="G2" s="84"/>
      <c r="H2" s="65"/>
      <c r="I2" s="65"/>
      <c r="J2" s="85"/>
      <c r="N2" s="62">
        <v>1</v>
      </c>
      <c r="O2" s="88"/>
      <c r="V2" s="63">
        <v>2</v>
      </c>
      <c r="W2" s="84"/>
      <c r="AD2" s="62">
        <v>3</v>
      </c>
      <c r="AE2" s="88"/>
      <c r="AL2" s="63">
        <v>4</v>
      </c>
      <c r="AM2" s="84"/>
      <c r="AT2" s="62">
        <v>5</v>
      </c>
      <c r="AU2" s="88"/>
      <c r="BB2" s="63">
        <v>6</v>
      </c>
      <c r="BC2">
        <f>N2+V2+AD2+AL2+AT2+BB2</f>
        <v>21</v>
      </c>
      <c r="BD2" s="24">
        <f>IF($O$4&gt;0,(LARGE(($N2,$V2,$AD2,$AL2,$AT2,$BB2),1)),"0")</f>
        <v>6</v>
      </c>
      <c r="BE2" s="24">
        <f>BC2-BD2</f>
        <v>15</v>
      </c>
      <c r="BF2" s="1" t="str">
        <f>IF($O$4&gt;1,(LARGE(($N2,$V2,$AD2,$AL2,$AT2,$BB2),1))+(LARGE(($N2,$V2,$AD2,$AL2,$AT2,$BB2),2)),"0")</f>
        <v>0</v>
      </c>
      <c r="BK2">
        <f>IF(G2&gt;99,199,G2)</f>
        <v>0</v>
      </c>
      <c r="BL2">
        <f>IF(H2="",0,H2)</f>
        <v>0</v>
      </c>
      <c r="BM2">
        <f>IF(J2&gt;99,199,J2)</f>
        <v>0</v>
      </c>
      <c r="BN2">
        <f>IF(K2="",0,K2)</f>
        <v>0</v>
      </c>
      <c r="BO2">
        <f>BK2+BM2</f>
        <v>0</v>
      </c>
      <c r="BP2">
        <f>IF(O2&gt;99,199,O2)</f>
        <v>0</v>
      </c>
      <c r="BQ2">
        <f>IF(P2="",0,P2)</f>
        <v>0</v>
      </c>
      <c r="BR2">
        <f>IF(R2&gt;99,199,R2)</f>
        <v>0</v>
      </c>
      <c r="BS2">
        <f>IF(S2="",0,S2)</f>
        <v>0</v>
      </c>
      <c r="BT2">
        <f>BP2+BR2</f>
        <v>0</v>
      </c>
      <c r="BU2">
        <f>IF(W2&gt;99,199,W2)</f>
        <v>0</v>
      </c>
      <c r="BV2">
        <f>IF(X2="",0,X2)</f>
        <v>0</v>
      </c>
      <c r="BW2">
        <f>IF(Z2&gt;99,199,Z2)</f>
        <v>0</v>
      </c>
      <c r="BX2">
        <f>IF(AA2="",0,AA2)</f>
        <v>0</v>
      </c>
      <c r="BY2">
        <f>BU2+BW2</f>
        <v>0</v>
      </c>
      <c r="BZ2">
        <f>IF(AE2&gt;99,199,AE2)</f>
        <v>0</v>
      </c>
      <c r="CA2">
        <f>IF(AF2="",0,AF2)</f>
        <v>0</v>
      </c>
      <c r="CB2">
        <f>IF(AH2&gt;99,199,AH2)</f>
        <v>0</v>
      </c>
      <c r="CC2">
        <f>IF(AI2="",0,AI2)</f>
        <v>0</v>
      </c>
      <c r="CD2">
        <f>BZ2+CB2</f>
        <v>0</v>
      </c>
      <c r="CE2">
        <f>IF(AM2&gt;99,199,AM2)</f>
        <v>0</v>
      </c>
      <c r="CF2">
        <f>IF(AN2="",0,AN2)</f>
        <v>0</v>
      </c>
      <c r="CG2">
        <f>IF(AP2&gt;99,199,AP2)</f>
        <v>0</v>
      </c>
      <c r="CH2">
        <f>IF(AQ2="",0,AQ2)</f>
        <v>0</v>
      </c>
      <c r="CI2">
        <f>CE2+CG2</f>
        <v>0</v>
      </c>
      <c r="CJ2">
        <f>IF(AU2&gt;99,199,AU2)</f>
        <v>0</v>
      </c>
      <c r="CK2">
        <f>IF(AV2="",0,AV2)</f>
        <v>0</v>
      </c>
      <c r="CL2">
        <f>IF(AX2&gt;99,199,AX2)</f>
        <v>0</v>
      </c>
      <c r="CM2">
        <f>IF(AY2="",0,AY2)</f>
        <v>0</v>
      </c>
      <c r="CN2">
        <f>CJ2+CL2</f>
        <v>0</v>
      </c>
    </row>
    <row r="3" spans="1:92">
      <c r="A3" s="131" t="s">
        <v>8</v>
      </c>
      <c r="B3" s="132"/>
      <c r="C3" s="133" t="str">
        <f>Instellingen!B3</f>
        <v xml:space="preserve"> oude ijssel</v>
      </c>
      <c r="D3" s="134"/>
      <c r="E3" s="135"/>
      <c r="F3" s="131" t="s">
        <v>27</v>
      </c>
      <c r="G3" s="136"/>
      <c r="H3" s="136"/>
      <c r="I3" s="136"/>
      <c r="J3" s="136"/>
      <c r="K3" s="136"/>
      <c r="L3" s="136"/>
      <c r="M3" s="136"/>
      <c r="N3" s="132"/>
      <c r="O3" s="137">
        <v>7</v>
      </c>
      <c r="P3" s="138"/>
      <c r="Q3" s="138"/>
      <c r="R3" s="138"/>
      <c r="S3" s="138"/>
      <c r="T3" s="138"/>
      <c r="U3" s="138"/>
      <c r="V3" s="139"/>
      <c r="W3" s="140"/>
      <c r="X3" s="141"/>
      <c r="Y3" s="141"/>
      <c r="Z3" s="141"/>
      <c r="AA3" s="141"/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2"/>
      <c r="AM3" s="91"/>
      <c r="AN3" s="91"/>
      <c r="AO3" s="91"/>
      <c r="AP3" s="91"/>
      <c r="AQ3" s="91"/>
      <c r="AR3" s="91"/>
      <c r="AS3" s="91"/>
      <c r="AT3" s="91"/>
      <c r="AU3" s="91"/>
      <c r="AV3" s="91"/>
      <c r="AW3" s="91"/>
      <c r="AX3" s="91"/>
      <c r="AY3" s="91"/>
      <c r="AZ3" s="91"/>
      <c r="BA3" s="91"/>
      <c r="BB3" s="91"/>
      <c r="BC3" s="131" t="s">
        <v>26</v>
      </c>
      <c r="BD3" s="136"/>
      <c r="BE3" s="136"/>
      <c r="BF3" s="132"/>
      <c r="BG3" s="20">
        <f>Instellingen!B6</f>
        <v>3</v>
      </c>
      <c r="BH3" s="149"/>
      <c r="BI3" s="150"/>
    </row>
    <row r="4" spans="1:92">
      <c r="A4" s="131" t="s">
        <v>9</v>
      </c>
      <c r="B4" s="132"/>
      <c r="C4" s="155" t="s">
        <v>125</v>
      </c>
      <c r="D4" s="134"/>
      <c r="E4" s="135"/>
      <c r="F4" s="131" t="s">
        <v>33</v>
      </c>
      <c r="G4" s="136"/>
      <c r="H4" s="136"/>
      <c r="I4" s="136"/>
      <c r="J4" s="136"/>
      <c r="K4" s="136"/>
      <c r="L4" s="136"/>
      <c r="M4" s="136"/>
      <c r="N4" s="132"/>
      <c r="O4" s="133">
        <f>Instellingen!B7</f>
        <v>1</v>
      </c>
      <c r="P4" s="134"/>
      <c r="Q4" s="134"/>
      <c r="R4" s="134"/>
      <c r="S4" s="134"/>
      <c r="T4" s="134"/>
      <c r="U4" s="134"/>
      <c r="V4" s="135"/>
      <c r="W4" s="143"/>
      <c r="X4" s="144"/>
      <c r="Y4" s="144"/>
      <c r="Z4" s="144"/>
      <c r="AA4" s="144"/>
      <c r="AB4" s="144"/>
      <c r="AC4" s="144"/>
      <c r="AD4" s="144"/>
      <c r="AE4" s="144"/>
      <c r="AF4" s="144"/>
      <c r="AG4" s="144"/>
      <c r="AH4" s="144"/>
      <c r="AI4" s="144"/>
      <c r="AJ4" s="144"/>
      <c r="AK4" s="144"/>
      <c r="AL4" s="145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131"/>
      <c r="BD4" s="136"/>
      <c r="BE4" s="136"/>
      <c r="BF4" s="132"/>
      <c r="BG4" s="20"/>
      <c r="BH4" s="151"/>
      <c r="BI4" s="152"/>
    </row>
    <row r="5" spans="1:92">
      <c r="A5" s="131" t="s">
        <v>10</v>
      </c>
      <c r="B5" s="132"/>
      <c r="C5" s="133"/>
      <c r="D5" s="134"/>
      <c r="E5" s="135"/>
      <c r="F5" s="131" t="s">
        <v>11</v>
      </c>
      <c r="G5" s="136"/>
      <c r="H5" s="136"/>
      <c r="I5" s="136"/>
      <c r="J5" s="136"/>
      <c r="K5" s="136"/>
      <c r="L5" s="136"/>
      <c r="M5" s="136"/>
      <c r="N5" s="132"/>
      <c r="O5" s="133">
        <f>Instellingen!B5</f>
        <v>99</v>
      </c>
      <c r="P5" s="134"/>
      <c r="Q5" s="134"/>
      <c r="R5" s="134"/>
      <c r="S5" s="134"/>
      <c r="T5" s="134"/>
      <c r="U5" s="134"/>
      <c r="V5" s="135"/>
      <c r="W5" s="146"/>
      <c r="X5" s="147"/>
      <c r="Y5" s="147"/>
      <c r="Z5" s="147"/>
      <c r="AA5" s="147"/>
      <c r="AB5" s="147"/>
      <c r="AC5" s="147"/>
      <c r="AD5" s="147"/>
      <c r="AE5" s="147"/>
      <c r="AF5" s="147"/>
      <c r="AG5" s="147"/>
      <c r="AH5" s="147"/>
      <c r="AI5" s="147"/>
      <c r="AJ5" s="147"/>
      <c r="AK5" s="147"/>
      <c r="AL5" s="148"/>
      <c r="AM5" s="92"/>
      <c r="AN5" s="92"/>
      <c r="AO5" s="92"/>
      <c r="AP5" s="92"/>
      <c r="AQ5" s="92"/>
      <c r="AR5" s="92"/>
      <c r="AS5" s="92"/>
      <c r="AT5" s="92"/>
      <c r="AU5" s="92"/>
      <c r="AV5" s="92"/>
      <c r="AW5" s="92"/>
      <c r="AX5" s="92"/>
      <c r="AY5" s="92"/>
      <c r="AZ5" s="92"/>
      <c r="BA5" s="92"/>
      <c r="BB5" s="92"/>
      <c r="BC5" s="156" t="s">
        <v>12</v>
      </c>
      <c r="BD5" s="157"/>
      <c r="BE5" s="157"/>
      <c r="BF5" s="158"/>
      <c r="BG5" s="8">
        <v>2</v>
      </c>
      <c r="BH5" s="151"/>
      <c r="BI5" s="152"/>
    </row>
    <row r="6" spans="1:92" ht="12.75" customHeight="1">
      <c r="A6" s="159"/>
      <c r="B6" s="160"/>
      <c r="C6" s="160"/>
      <c r="D6" s="160"/>
      <c r="E6" s="161"/>
      <c r="F6" s="36" t="s">
        <v>13</v>
      </c>
      <c r="G6" s="164" t="str">
        <f>Instellingen!B40</f>
        <v>Westervoort</v>
      </c>
      <c r="H6" s="165"/>
      <c r="I6" s="165"/>
      <c r="J6" s="165"/>
      <c r="K6" s="165"/>
      <c r="L6" s="165"/>
      <c r="M6" s="165"/>
      <c r="N6" s="166"/>
      <c r="O6" s="167" t="str">
        <f>Instellingen!B41</f>
        <v>Lathum</v>
      </c>
      <c r="P6" s="168"/>
      <c r="Q6" s="168"/>
      <c r="R6" s="168"/>
      <c r="S6" s="168"/>
      <c r="T6" s="168"/>
      <c r="U6" s="168"/>
      <c r="V6" s="169"/>
      <c r="W6" s="164" t="str">
        <f>Instellingen!B42</f>
        <v>Lathum</v>
      </c>
      <c r="X6" s="165"/>
      <c r="Y6" s="165"/>
      <c r="Z6" s="165"/>
      <c r="AA6" s="165"/>
      <c r="AB6" s="165"/>
      <c r="AC6" s="165"/>
      <c r="AD6" s="166"/>
      <c r="AE6" s="167" t="str">
        <f>Instellingen!B43</f>
        <v xml:space="preserve"> </v>
      </c>
      <c r="AF6" s="168"/>
      <c r="AG6" s="168"/>
      <c r="AH6" s="168"/>
      <c r="AI6" s="168"/>
      <c r="AJ6" s="168"/>
      <c r="AK6" s="168"/>
      <c r="AL6" s="169"/>
      <c r="AM6" s="164" t="str">
        <f>Instellingen!B44</f>
        <v xml:space="preserve"> </v>
      </c>
      <c r="AN6" s="165"/>
      <c r="AO6" s="165"/>
      <c r="AP6" s="165"/>
      <c r="AQ6" s="165"/>
      <c r="AR6" s="165"/>
      <c r="AS6" s="165"/>
      <c r="AT6" s="166"/>
      <c r="AU6" s="167" t="str">
        <f>Instellingen!B45</f>
        <v xml:space="preserve"> </v>
      </c>
      <c r="AV6" s="168"/>
      <c r="AW6" s="168"/>
      <c r="AX6" s="168"/>
      <c r="AY6" s="168"/>
      <c r="AZ6" s="168"/>
      <c r="BA6" s="168"/>
      <c r="BB6" s="169"/>
      <c r="BC6" s="170" t="s">
        <v>32</v>
      </c>
      <c r="BD6" s="171"/>
      <c r="BE6" s="132"/>
      <c r="BF6" s="34"/>
      <c r="BG6" s="20"/>
      <c r="BH6" s="151"/>
      <c r="BI6" s="152"/>
    </row>
    <row r="7" spans="1:92" ht="12.75" customHeight="1">
      <c r="A7" s="162"/>
      <c r="B7" s="162"/>
      <c r="C7" s="162"/>
      <c r="D7" s="162"/>
      <c r="E7" s="163"/>
      <c r="F7" s="36" t="s">
        <v>14</v>
      </c>
      <c r="G7" s="172" t="str">
        <f>Instellingen!C40</f>
        <v>02/05/2026</v>
      </c>
      <c r="H7" s="173"/>
      <c r="I7" s="173"/>
      <c r="J7" s="173"/>
      <c r="K7" s="173"/>
      <c r="L7" s="173"/>
      <c r="M7" s="173"/>
      <c r="N7" s="174"/>
      <c r="O7" s="175" t="str">
        <f>Instellingen!C41</f>
        <v>09/05/2026</v>
      </c>
      <c r="P7" s="176"/>
      <c r="Q7" s="176"/>
      <c r="R7" s="176"/>
      <c r="S7" s="176"/>
      <c r="T7" s="176"/>
      <c r="U7" s="176"/>
      <c r="V7" s="177"/>
      <c r="W7" s="172" t="str">
        <f>Instellingen!C42</f>
        <v>06/06/2026</v>
      </c>
      <c r="X7" s="173"/>
      <c r="Y7" s="173"/>
      <c r="Z7" s="173"/>
      <c r="AA7" s="173"/>
      <c r="AB7" s="173"/>
      <c r="AC7" s="173"/>
      <c r="AD7" s="174"/>
      <c r="AE7" s="178" t="str">
        <f>Instellingen!C43</f>
        <v xml:space="preserve"> </v>
      </c>
      <c r="AF7" s="179"/>
      <c r="AG7" s="179"/>
      <c r="AH7" s="179"/>
      <c r="AI7" s="179"/>
      <c r="AJ7" s="179"/>
      <c r="AK7" s="179"/>
      <c r="AL7" s="180"/>
      <c r="AM7" s="178" t="str">
        <f>Instellingen!C44</f>
        <v xml:space="preserve"> </v>
      </c>
      <c r="AN7" s="181"/>
      <c r="AO7" s="181"/>
      <c r="AP7" s="181"/>
      <c r="AQ7" s="181"/>
      <c r="AR7" s="181"/>
      <c r="AS7" s="181"/>
      <c r="AT7" s="182"/>
      <c r="AU7" s="178" t="str">
        <f>Instellingen!C45</f>
        <v xml:space="preserve"> </v>
      </c>
      <c r="AV7" s="181"/>
      <c r="AW7" s="181"/>
      <c r="AX7" s="181"/>
      <c r="AY7" s="181"/>
      <c r="AZ7" s="181"/>
      <c r="BA7" s="181"/>
      <c r="BB7" s="182"/>
      <c r="BC7" s="37" t="s">
        <v>34</v>
      </c>
      <c r="BD7" s="10" t="s">
        <v>35</v>
      </c>
      <c r="BE7" s="5" t="s">
        <v>36</v>
      </c>
      <c r="BF7" s="3"/>
      <c r="BG7" s="3"/>
      <c r="BH7" s="153"/>
      <c r="BI7" s="154"/>
    </row>
    <row r="8" spans="1:92" ht="25.5" customHeight="1">
      <c r="A8" s="2" t="s">
        <v>18</v>
      </c>
      <c r="B8" s="2" t="s">
        <v>6</v>
      </c>
      <c r="C8" s="2" t="s">
        <v>0</v>
      </c>
      <c r="D8" s="2" t="s">
        <v>1</v>
      </c>
      <c r="E8" s="97" t="s">
        <v>70</v>
      </c>
      <c r="F8" s="36" t="s">
        <v>3</v>
      </c>
      <c r="G8" s="7" t="s">
        <v>73</v>
      </c>
      <c r="H8" s="66" t="s">
        <v>74</v>
      </c>
      <c r="I8" s="66" t="s">
        <v>75</v>
      </c>
      <c r="J8" s="86" t="s">
        <v>76</v>
      </c>
      <c r="K8" s="69" t="s">
        <v>77</v>
      </c>
      <c r="L8" s="69" t="s">
        <v>78</v>
      </c>
      <c r="M8" s="2" t="s">
        <v>4</v>
      </c>
      <c r="N8" s="2" t="s">
        <v>15</v>
      </c>
      <c r="O8" s="89" t="s">
        <v>73</v>
      </c>
      <c r="P8" s="78" t="s">
        <v>74</v>
      </c>
      <c r="Q8" s="78" t="s">
        <v>75</v>
      </c>
      <c r="R8" s="71" t="s">
        <v>76</v>
      </c>
      <c r="S8" s="78" t="s">
        <v>77</v>
      </c>
      <c r="T8" s="78" t="s">
        <v>78</v>
      </c>
      <c r="U8" s="2" t="s">
        <v>4</v>
      </c>
      <c r="V8" s="2" t="s">
        <v>15</v>
      </c>
      <c r="W8" s="89" t="s">
        <v>73</v>
      </c>
      <c r="X8" s="78" t="s">
        <v>74</v>
      </c>
      <c r="Y8" s="78" t="s">
        <v>75</v>
      </c>
      <c r="Z8" s="71" t="s">
        <v>76</v>
      </c>
      <c r="AA8" s="78" t="s">
        <v>77</v>
      </c>
      <c r="AB8" s="78" t="s">
        <v>78</v>
      </c>
      <c r="AC8" s="2" t="s">
        <v>4</v>
      </c>
      <c r="AD8" s="2" t="s">
        <v>15</v>
      </c>
      <c r="AE8" s="89" t="s">
        <v>73</v>
      </c>
      <c r="AF8" s="78" t="s">
        <v>74</v>
      </c>
      <c r="AG8" s="78" t="s">
        <v>75</v>
      </c>
      <c r="AH8" s="71" t="s">
        <v>76</v>
      </c>
      <c r="AI8" s="78" t="s">
        <v>77</v>
      </c>
      <c r="AJ8" s="78" t="s">
        <v>78</v>
      </c>
      <c r="AK8" s="2" t="s">
        <v>4</v>
      </c>
      <c r="AL8" s="2" t="s">
        <v>15</v>
      </c>
      <c r="AM8" s="89" t="s">
        <v>73</v>
      </c>
      <c r="AN8" s="78" t="s">
        <v>74</v>
      </c>
      <c r="AO8" s="78" t="s">
        <v>75</v>
      </c>
      <c r="AP8" s="71" t="s">
        <v>76</v>
      </c>
      <c r="AQ8" s="78" t="s">
        <v>77</v>
      </c>
      <c r="AR8" s="78" t="s">
        <v>78</v>
      </c>
      <c r="AS8" s="2" t="s">
        <v>4</v>
      </c>
      <c r="AT8" s="2" t="s">
        <v>15</v>
      </c>
      <c r="AU8" s="89" t="s">
        <v>73</v>
      </c>
      <c r="AV8" s="78" t="s">
        <v>74</v>
      </c>
      <c r="AW8" s="78" t="s">
        <v>75</v>
      </c>
      <c r="AX8" s="71" t="s">
        <v>76</v>
      </c>
      <c r="AY8" s="78" t="s">
        <v>77</v>
      </c>
      <c r="AZ8" s="78" t="s">
        <v>78</v>
      </c>
      <c r="BA8" s="2" t="s">
        <v>4</v>
      </c>
      <c r="BB8" s="2" t="s">
        <v>15</v>
      </c>
      <c r="BC8" s="38" t="s">
        <v>22</v>
      </c>
      <c r="BD8" s="23" t="s">
        <v>22</v>
      </c>
      <c r="BE8" s="64" t="s">
        <v>22</v>
      </c>
      <c r="BF8" s="22" t="s">
        <v>16</v>
      </c>
      <c r="BG8" s="22" t="s">
        <v>17</v>
      </c>
      <c r="BH8" s="7" t="s">
        <v>68</v>
      </c>
      <c r="BI8" s="2" t="s">
        <v>5</v>
      </c>
      <c r="BK8" s="72" t="s">
        <v>86</v>
      </c>
      <c r="BL8" s="72" t="s">
        <v>79</v>
      </c>
      <c r="BM8" s="72" t="s">
        <v>87</v>
      </c>
      <c r="BN8" s="72" t="s">
        <v>80</v>
      </c>
      <c r="BO8" s="72" t="s">
        <v>97</v>
      </c>
      <c r="BP8" s="72" t="s">
        <v>88</v>
      </c>
      <c r="BQ8" s="72" t="s">
        <v>81</v>
      </c>
      <c r="BR8" s="72" t="s">
        <v>89</v>
      </c>
      <c r="BS8" s="72" t="s">
        <v>101</v>
      </c>
      <c r="BT8" s="73" t="s">
        <v>96</v>
      </c>
      <c r="BU8" s="72" t="s">
        <v>90</v>
      </c>
      <c r="BV8" s="72" t="s">
        <v>82</v>
      </c>
      <c r="BW8" s="72" t="s">
        <v>91</v>
      </c>
      <c r="BX8" s="72" t="s">
        <v>83</v>
      </c>
      <c r="BY8" s="73" t="s">
        <v>95</v>
      </c>
      <c r="BZ8" s="72" t="s">
        <v>92</v>
      </c>
      <c r="CA8" s="72" t="s">
        <v>84</v>
      </c>
      <c r="CB8" s="72" t="s">
        <v>93</v>
      </c>
      <c r="CC8" s="73" t="s">
        <v>85</v>
      </c>
      <c r="CD8" s="73" t="s">
        <v>94</v>
      </c>
      <c r="CE8" s="73" t="s">
        <v>106</v>
      </c>
      <c r="CF8" s="73" t="s">
        <v>107</v>
      </c>
      <c r="CG8" s="73" t="s">
        <v>108</v>
      </c>
      <c r="CH8" s="73" t="s">
        <v>109</v>
      </c>
      <c r="CI8" s="73" t="s">
        <v>110</v>
      </c>
      <c r="CJ8" s="73" t="s">
        <v>111</v>
      </c>
      <c r="CK8" s="73" t="s">
        <v>112</v>
      </c>
      <c r="CL8" s="73" t="s">
        <v>113</v>
      </c>
      <c r="CM8" s="73" t="s">
        <v>114</v>
      </c>
      <c r="CN8" s="73" t="s">
        <v>115</v>
      </c>
    </row>
    <row r="9" spans="1:92">
      <c r="A9" s="1">
        <v>1</v>
      </c>
      <c r="B9" s="1" t="s">
        <v>243</v>
      </c>
      <c r="C9" s="1" t="s">
        <v>244</v>
      </c>
      <c r="D9" s="1" t="s">
        <v>245</v>
      </c>
      <c r="E9" s="96" t="s">
        <v>333</v>
      </c>
      <c r="F9" s="1" t="s">
        <v>189</v>
      </c>
      <c r="G9" s="62">
        <v>4</v>
      </c>
      <c r="H9" s="67">
        <v>77.5</v>
      </c>
      <c r="I9" s="67">
        <v>7.5</v>
      </c>
      <c r="M9" s="62">
        <v>2</v>
      </c>
      <c r="N9" s="62">
        <v>2</v>
      </c>
      <c r="O9" s="62">
        <v>0</v>
      </c>
      <c r="P9" s="68">
        <v>75</v>
      </c>
      <c r="Q9" s="68">
        <v>7.5</v>
      </c>
      <c r="U9" s="63">
        <v>1</v>
      </c>
      <c r="V9" s="63">
        <v>1</v>
      </c>
      <c r="AD9" s="62">
        <v>99</v>
      </c>
      <c r="BC9">
        <f t="shared" ref="BC9:BC35" si="0">N9+V9+AD9+AL9+AT9+BB9</f>
        <v>102</v>
      </c>
      <c r="BD9" s="24">
        <f>IF($O$4&gt;0,(LARGE(($N9,$V9,$AD9,$AL9,$AT9,$BB9),1)),"0")</f>
        <v>99</v>
      </c>
      <c r="BE9" s="24">
        <f t="shared" ref="BE9:BE35" si="1">BC9-BD9</f>
        <v>3</v>
      </c>
      <c r="BF9" s="1">
        <v>1</v>
      </c>
      <c r="BK9">
        <f t="shared" ref="BK9:BK35" si="2">IF(G9&gt;99,199,G9)</f>
        <v>4</v>
      </c>
      <c r="BL9">
        <f t="shared" ref="BL9:BL35" si="3">IF(H9="",0,H9)</f>
        <v>77.5</v>
      </c>
      <c r="BM9">
        <f t="shared" ref="BM9:BM35" si="4">IF(J9&gt;99,199,J9)</f>
        <v>0</v>
      </c>
      <c r="BN9">
        <f t="shared" ref="BN9:BN35" si="5">IF(K9="",0,K9)</f>
        <v>0</v>
      </c>
      <c r="BO9">
        <f t="shared" ref="BO9:BO35" si="6">BK9+BM9</f>
        <v>4</v>
      </c>
      <c r="BP9">
        <f t="shared" ref="BP9:BP35" si="7">IF(O9&gt;99,199,O9)</f>
        <v>0</v>
      </c>
      <c r="BQ9">
        <f t="shared" ref="BQ9:BQ35" si="8">IF(P9="",0,P9)</f>
        <v>75</v>
      </c>
      <c r="BR9">
        <f t="shared" ref="BR9:BR35" si="9">IF(R9&gt;99,199,R9)</f>
        <v>0</v>
      </c>
      <c r="BS9">
        <f t="shared" ref="BS9:BS35" si="10">IF(S9="",0,S9)</f>
        <v>0</v>
      </c>
      <c r="BT9">
        <f t="shared" ref="BT9:BT35" si="11">BP9+BR9</f>
        <v>0</v>
      </c>
      <c r="BU9">
        <f t="shared" ref="BU9:BU35" si="12">IF(W9&gt;99,199,W9)</f>
        <v>0</v>
      </c>
      <c r="BV9">
        <f t="shared" ref="BV9:BV35" si="13">IF(X9="",0,X9)</f>
        <v>0</v>
      </c>
      <c r="BW9">
        <f t="shared" ref="BW9:BW35" si="14">IF(Z9&gt;99,199,Z9)</f>
        <v>0</v>
      </c>
      <c r="BX9">
        <f t="shared" ref="BX9:BX35" si="15">IF(AA9="",0,AA9)</f>
        <v>0</v>
      </c>
      <c r="BY9">
        <f t="shared" ref="BY9:BY35" si="16">BU9+BW9</f>
        <v>0</v>
      </c>
      <c r="BZ9">
        <f t="shared" ref="BZ9:BZ35" si="17">IF(AE9&gt;99,199,AE9)</f>
        <v>0</v>
      </c>
      <c r="CA9">
        <f t="shared" ref="CA9:CA35" si="18">IF(AF9="",0,AF9)</f>
        <v>0</v>
      </c>
      <c r="CB9">
        <f t="shared" ref="CB9:CB35" si="19">IF(AH9&gt;99,199,AH9)</f>
        <v>0</v>
      </c>
      <c r="CC9">
        <f t="shared" ref="CC9:CC35" si="20">IF(AI9="",0,AI9)</f>
        <v>0</v>
      </c>
      <c r="CD9">
        <f t="shared" ref="CD9:CD35" si="21">BZ9+CB9</f>
        <v>0</v>
      </c>
      <c r="CE9">
        <f t="shared" ref="CE9:CE35" si="22">IF(AM9&gt;99,199,AM9)</f>
        <v>0</v>
      </c>
      <c r="CF9">
        <f t="shared" ref="CF9:CF35" si="23">IF(AN9="",0,AN9)</f>
        <v>0</v>
      </c>
      <c r="CG9">
        <f t="shared" ref="CG9:CG35" si="24">IF(AP9&gt;99,199,AP9)</f>
        <v>0</v>
      </c>
      <c r="CH9">
        <f t="shared" ref="CH9:CH35" si="25">IF(AQ9="",0,AQ9)</f>
        <v>0</v>
      </c>
      <c r="CI9">
        <f t="shared" ref="CI9:CI35" si="26">CE9+CG9</f>
        <v>0</v>
      </c>
      <c r="CJ9">
        <f t="shared" ref="CJ9:CJ35" si="27">IF(AU9&gt;99,199,AU9)</f>
        <v>0</v>
      </c>
      <c r="CK9">
        <f t="shared" ref="CK9:CK35" si="28">IF(AV9="",0,AV9)</f>
        <v>0</v>
      </c>
      <c r="CL9">
        <f t="shared" ref="CL9:CL35" si="29">IF(AX9&gt;99,199,AX9)</f>
        <v>0</v>
      </c>
      <c r="CM9">
        <f t="shared" ref="CM9:CM35" si="30">IF(AY9="",0,AY9)</f>
        <v>0</v>
      </c>
      <c r="CN9">
        <f t="shared" ref="CN9:CN35" si="31">CJ9+CL9</f>
        <v>0</v>
      </c>
    </row>
    <row r="10" spans="1:92">
      <c r="A10" s="1">
        <v>2</v>
      </c>
      <c r="B10" s="1" t="s">
        <v>249</v>
      </c>
      <c r="C10" s="1" t="s">
        <v>334</v>
      </c>
      <c r="D10" s="1" t="s">
        <v>250</v>
      </c>
      <c r="E10" s="96" t="s">
        <v>333</v>
      </c>
      <c r="F10" s="1" t="s">
        <v>183</v>
      </c>
      <c r="G10" s="62">
        <v>4</v>
      </c>
      <c r="H10" s="67">
        <v>65</v>
      </c>
      <c r="I10" s="67">
        <v>6.5</v>
      </c>
      <c r="M10" s="62">
        <v>4</v>
      </c>
      <c r="N10" s="62">
        <v>4</v>
      </c>
      <c r="O10" s="62">
        <v>1</v>
      </c>
      <c r="P10" s="68">
        <v>65</v>
      </c>
      <c r="Q10" s="68">
        <v>6.5</v>
      </c>
      <c r="U10" s="63">
        <v>3</v>
      </c>
      <c r="V10" s="63">
        <v>3</v>
      </c>
      <c r="W10" s="1">
        <v>0</v>
      </c>
      <c r="X10" s="1">
        <v>67.5</v>
      </c>
      <c r="Y10" s="1">
        <v>6.5</v>
      </c>
      <c r="Z10" s="1"/>
      <c r="AA10" s="1">
        <v>0</v>
      </c>
      <c r="AB10" s="1">
        <v>47.83</v>
      </c>
      <c r="AC10" s="62">
        <v>1</v>
      </c>
      <c r="AD10" s="62">
        <v>1</v>
      </c>
      <c r="BC10">
        <f t="shared" si="0"/>
        <v>8</v>
      </c>
      <c r="BD10" s="24">
        <f>IF($O$4&gt;0,(LARGE(($N10,$V10,$AD10,$AL10,$AT10,$BB10),1)),"0")</f>
        <v>4</v>
      </c>
      <c r="BE10" s="24">
        <f t="shared" si="1"/>
        <v>4</v>
      </c>
      <c r="BF10" s="1">
        <v>2</v>
      </c>
      <c r="BK10">
        <f t="shared" si="2"/>
        <v>4</v>
      </c>
      <c r="BL10">
        <f t="shared" si="3"/>
        <v>65</v>
      </c>
      <c r="BM10">
        <f t="shared" si="4"/>
        <v>0</v>
      </c>
      <c r="BN10">
        <f t="shared" si="5"/>
        <v>0</v>
      </c>
      <c r="BO10">
        <f t="shared" si="6"/>
        <v>4</v>
      </c>
      <c r="BP10">
        <f t="shared" si="7"/>
        <v>1</v>
      </c>
      <c r="BQ10">
        <f t="shared" si="8"/>
        <v>65</v>
      </c>
      <c r="BR10">
        <f t="shared" si="9"/>
        <v>0</v>
      </c>
      <c r="BS10">
        <f t="shared" si="10"/>
        <v>0</v>
      </c>
      <c r="BT10">
        <f t="shared" si="11"/>
        <v>1</v>
      </c>
      <c r="BU10">
        <f t="shared" si="12"/>
        <v>0</v>
      </c>
      <c r="BV10">
        <f t="shared" si="13"/>
        <v>67.5</v>
      </c>
      <c r="BW10">
        <f t="shared" si="14"/>
        <v>0</v>
      </c>
      <c r="BX10">
        <f t="shared" si="15"/>
        <v>0</v>
      </c>
      <c r="BY10">
        <f t="shared" si="16"/>
        <v>0</v>
      </c>
      <c r="BZ10">
        <f t="shared" si="17"/>
        <v>0</v>
      </c>
      <c r="CA10">
        <f t="shared" si="18"/>
        <v>0</v>
      </c>
      <c r="CB10">
        <f t="shared" si="19"/>
        <v>0</v>
      </c>
      <c r="CC10">
        <f t="shared" si="20"/>
        <v>0</v>
      </c>
      <c r="CD10">
        <f t="shared" si="21"/>
        <v>0</v>
      </c>
      <c r="CE10">
        <f t="shared" si="22"/>
        <v>0</v>
      </c>
      <c r="CF10">
        <f t="shared" si="23"/>
        <v>0</v>
      </c>
      <c r="CG10">
        <f t="shared" si="24"/>
        <v>0</v>
      </c>
      <c r="CH10">
        <f t="shared" si="25"/>
        <v>0</v>
      </c>
      <c r="CI10">
        <f t="shared" si="26"/>
        <v>0</v>
      </c>
      <c r="CJ10">
        <f t="shared" si="27"/>
        <v>0</v>
      </c>
      <c r="CK10">
        <f t="shared" si="28"/>
        <v>0</v>
      </c>
      <c r="CL10">
        <f t="shared" si="29"/>
        <v>0</v>
      </c>
      <c r="CM10">
        <f t="shared" si="30"/>
        <v>0</v>
      </c>
      <c r="CN10">
        <f t="shared" si="31"/>
        <v>0</v>
      </c>
    </row>
    <row r="11" spans="1:92">
      <c r="A11" s="1">
        <v>3</v>
      </c>
      <c r="B11" s="1" t="s">
        <v>246</v>
      </c>
      <c r="C11" s="1" t="s">
        <v>247</v>
      </c>
      <c r="D11" s="1" t="s">
        <v>248</v>
      </c>
      <c r="E11" s="96" t="s">
        <v>333</v>
      </c>
      <c r="F11" s="1" t="s">
        <v>189</v>
      </c>
      <c r="G11" s="62">
        <v>4</v>
      </c>
      <c r="H11" s="67">
        <v>75</v>
      </c>
      <c r="I11" s="67">
        <v>7.5</v>
      </c>
      <c r="M11" s="62">
        <v>3</v>
      </c>
      <c r="N11" s="62">
        <v>3</v>
      </c>
      <c r="O11" s="62">
        <v>4</v>
      </c>
      <c r="P11" s="67">
        <v>72.5</v>
      </c>
      <c r="Q11" s="67">
        <v>7</v>
      </c>
      <c r="U11" s="63">
        <v>7</v>
      </c>
      <c r="V11" s="63">
        <v>7</v>
      </c>
      <c r="W11" s="62">
        <v>4</v>
      </c>
      <c r="X11" s="68">
        <v>72</v>
      </c>
      <c r="Y11" s="68">
        <v>7</v>
      </c>
      <c r="AC11" s="62">
        <v>3</v>
      </c>
      <c r="AD11" s="62">
        <v>3</v>
      </c>
      <c r="BC11">
        <f t="shared" si="0"/>
        <v>13</v>
      </c>
      <c r="BD11" s="24">
        <f>IF($O$4&gt;0,(LARGE(($N11,$V11,$AD11,$AL11,$AT11,$BB11),1)),"0")</f>
        <v>7</v>
      </c>
      <c r="BE11" s="24">
        <f t="shared" si="1"/>
        <v>6</v>
      </c>
      <c r="BF11" s="1">
        <v>3</v>
      </c>
      <c r="BK11">
        <f t="shared" si="2"/>
        <v>4</v>
      </c>
      <c r="BL11">
        <f t="shared" si="3"/>
        <v>75</v>
      </c>
      <c r="BM11">
        <f t="shared" si="4"/>
        <v>0</v>
      </c>
      <c r="BN11">
        <f t="shared" si="5"/>
        <v>0</v>
      </c>
      <c r="BO11">
        <f t="shared" si="6"/>
        <v>4</v>
      </c>
      <c r="BP11">
        <f t="shared" si="7"/>
        <v>4</v>
      </c>
      <c r="BQ11">
        <f t="shared" si="8"/>
        <v>72.5</v>
      </c>
      <c r="BR11">
        <f t="shared" si="9"/>
        <v>0</v>
      </c>
      <c r="BS11">
        <f t="shared" si="10"/>
        <v>0</v>
      </c>
      <c r="BT11">
        <f t="shared" si="11"/>
        <v>4</v>
      </c>
      <c r="BU11">
        <f t="shared" si="12"/>
        <v>4</v>
      </c>
      <c r="BV11">
        <f t="shared" si="13"/>
        <v>72</v>
      </c>
      <c r="BW11">
        <f t="shared" si="14"/>
        <v>0</v>
      </c>
      <c r="BX11">
        <f t="shared" si="15"/>
        <v>0</v>
      </c>
      <c r="BY11">
        <f t="shared" si="16"/>
        <v>4</v>
      </c>
      <c r="BZ11">
        <f t="shared" si="17"/>
        <v>0</v>
      </c>
      <c r="CA11">
        <f t="shared" si="18"/>
        <v>0</v>
      </c>
      <c r="CB11">
        <f t="shared" si="19"/>
        <v>0</v>
      </c>
      <c r="CC11">
        <f t="shared" si="20"/>
        <v>0</v>
      </c>
      <c r="CD11">
        <f t="shared" si="21"/>
        <v>0</v>
      </c>
      <c r="CE11">
        <f t="shared" si="22"/>
        <v>0</v>
      </c>
      <c r="CF11">
        <f t="shared" si="23"/>
        <v>0</v>
      </c>
      <c r="CG11">
        <f t="shared" si="24"/>
        <v>0</v>
      </c>
      <c r="CH11">
        <f t="shared" si="25"/>
        <v>0</v>
      </c>
      <c r="CI11">
        <f t="shared" si="26"/>
        <v>0</v>
      </c>
      <c r="CJ11">
        <f t="shared" si="27"/>
        <v>0</v>
      </c>
      <c r="CK11">
        <f t="shared" si="28"/>
        <v>0</v>
      </c>
      <c r="CL11">
        <f t="shared" si="29"/>
        <v>0</v>
      </c>
      <c r="CM11">
        <f t="shared" si="30"/>
        <v>0</v>
      </c>
      <c r="CN11">
        <f t="shared" si="31"/>
        <v>0</v>
      </c>
    </row>
    <row r="12" spans="1:92">
      <c r="A12" s="1">
        <v>4</v>
      </c>
      <c r="B12" s="1" t="s">
        <v>360</v>
      </c>
      <c r="C12" s="1" t="s">
        <v>361</v>
      </c>
      <c r="D12" s="1" t="s">
        <v>362</v>
      </c>
      <c r="E12" s="96" t="s">
        <v>125</v>
      </c>
      <c r="F12" s="1" t="s">
        <v>183</v>
      </c>
      <c r="N12" s="62">
        <v>99</v>
      </c>
      <c r="O12" s="63">
        <v>4</v>
      </c>
      <c r="P12" s="117">
        <v>78</v>
      </c>
      <c r="Q12" s="117">
        <v>8</v>
      </c>
      <c r="U12" s="63">
        <v>5</v>
      </c>
      <c r="V12" s="63">
        <v>5</v>
      </c>
      <c r="W12" s="62">
        <v>8</v>
      </c>
      <c r="X12" s="68">
        <v>70</v>
      </c>
      <c r="Y12" s="68">
        <v>7</v>
      </c>
      <c r="AC12" s="62">
        <v>5</v>
      </c>
      <c r="AD12" s="62">
        <v>5</v>
      </c>
      <c r="BC12">
        <f t="shared" si="0"/>
        <v>109</v>
      </c>
      <c r="BD12" s="24">
        <f>IF($O$4&gt;0,(LARGE(($N12,$V12,$AD12,$AL12,$AT12,$BB12),1)),"0")</f>
        <v>99</v>
      </c>
      <c r="BE12" s="24">
        <f t="shared" si="1"/>
        <v>10</v>
      </c>
      <c r="BF12" s="1">
        <v>4</v>
      </c>
      <c r="BK12">
        <f t="shared" si="2"/>
        <v>0</v>
      </c>
      <c r="BL12">
        <f t="shared" si="3"/>
        <v>0</v>
      </c>
      <c r="BM12">
        <f t="shared" si="4"/>
        <v>0</v>
      </c>
      <c r="BN12">
        <f t="shared" si="5"/>
        <v>0</v>
      </c>
      <c r="BO12">
        <f t="shared" si="6"/>
        <v>0</v>
      </c>
      <c r="BP12">
        <f t="shared" si="7"/>
        <v>4</v>
      </c>
      <c r="BQ12">
        <f t="shared" si="8"/>
        <v>78</v>
      </c>
      <c r="BR12">
        <f t="shared" si="9"/>
        <v>0</v>
      </c>
      <c r="BS12">
        <f t="shared" si="10"/>
        <v>0</v>
      </c>
      <c r="BT12">
        <f t="shared" si="11"/>
        <v>4</v>
      </c>
      <c r="BU12">
        <f t="shared" si="12"/>
        <v>8</v>
      </c>
      <c r="BV12">
        <f t="shared" si="13"/>
        <v>70</v>
      </c>
      <c r="BW12">
        <f t="shared" si="14"/>
        <v>0</v>
      </c>
      <c r="BX12">
        <f t="shared" si="15"/>
        <v>0</v>
      </c>
      <c r="BY12">
        <f t="shared" si="16"/>
        <v>8</v>
      </c>
      <c r="BZ12">
        <f t="shared" si="17"/>
        <v>0</v>
      </c>
      <c r="CA12">
        <f t="shared" si="18"/>
        <v>0</v>
      </c>
      <c r="CB12">
        <f t="shared" si="19"/>
        <v>0</v>
      </c>
      <c r="CC12">
        <f t="shared" si="20"/>
        <v>0</v>
      </c>
      <c r="CD12">
        <f t="shared" si="21"/>
        <v>0</v>
      </c>
      <c r="CE12">
        <f t="shared" si="22"/>
        <v>0</v>
      </c>
      <c r="CF12">
        <f t="shared" si="23"/>
        <v>0</v>
      </c>
      <c r="CG12">
        <f t="shared" si="24"/>
        <v>0</v>
      </c>
      <c r="CH12">
        <f t="shared" si="25"/>
        <v>0</v>
      </c>
      <c r="CI12">
        <f t="shared" si="26"/>
        <v>0</v>
      </c>
      <c r="CJ12">
        <f t="shared" si="27"/>
        <v>0</v>
      </c>
      <c r="CK12">
        <f t="shared" si="28"/>
        <v>0</v>
      </c>
      <c r="CL12">
        <f t="shared" si="29"/>
        <v>0</v>
      </c>
      <c r="CM12">
        <f t="shared" si="30"/>
        <v>0</v>
      </c>
      <c r="CN12">
        <f t="shared" si="31"/>
        <v>0</v>
      </c>
    </row>
    <row r="13" spans="1:92">
      <c r="A13" s="1">
        <v>5</v>
      </c>
      <c r="B13" s="1" t="s">
        <v>251</v>
      </c>
      <c r="C13" s="1" t="s">
        <v>252</v>
      </c>
      <c r="D13" s="1" t="s">
        <v>253</v>
      </c>
      <c r="E13" s="96" t="s">
        <v>333</v>
      </c>
      <c r="F13" s="1" t="s">
        <v>189</v>
      </c>
      <c r="G13" s="62">
        <v>6</v>
      </c>
      <c r="H13" s="67">
        <v>65.5</v>
      </c>
      <c r="I13" s="67">
        <v>6.5</v>
      </c>
      <c r="M13" s="62">
        <v>5</v>
      </c>
      <c r="N13" s="62">
        <v>5</v>
      </c>
      <c r="P13" s="117"/>
      <c r="Q13" s="117"/>
      <c r="V13" s="63">
        <v>99</v>
      </c>
      <c r="W13" s="62">
        <v>8</v>
      </c>
      <c r="X13" s="68">
        <v>70</v>
      </c>
      <c r="Y13" s="68">
        <v>7</v>
      </c>
      <c r="AC13" s="62">
        <v>5</v>
      </c>
      <c r="AD13" s="62">
        <v>6</v>
      </c>
      <c r="BC13">
        <f t="shared" si="0"/>
        <v>110</v>
      </c>
      <c r="BD13" s="24">
        <f>IF($O$4&gt;0,(LARGE(($N13,$V13,$AD13,$AL13,$AT13,$BB13),1)),"0")</f>
        <v>99</v>
      </c>
      <c r="BE13" s="24">
        <f t="shared" si="1"/>
        <v>11</v>
      </c>
      <c r="BF13" s="1">
        <v>5</v>
      </c>
      <c r="BK13">
        <f t="shared" si="2"/>
        <v>6</v>
      </c>
      <c r="BL13">
        <f t="shared" si="3"/>
        <v>65.5</v>
      </c>
      <c r="BM13">
        <f t="shared" si="4"/>
        <v>0</v>
      </c>
      <c r="BN13">
        <f t="shared" si="5"/>
        <v>0</v>
      </c>
      <c r="BO13">
        <f t="shared" si="6"/>
        <v>6</v>
      </c>
      <c r="BP13">
        <f t="shared" si="7"/>
        <v>0</v>
      </c>
      <c r="BQ13">
        <f t="shared" si="8"/>
        <v>0</v>
      </c>
      <c r="BR13">
        <f t="shared" si="9"/>
        <v>0</v>
      </c>
      <c r="BS13">
        <f t="shared" si="10"/>
        <v>0</v>
      </c>
      <c r="BT13">
        <f t="shared" si="11"/>
        <v>0</v>
      </c>
      <c r="BU13">
        <f t="shared" si="12"/>
        <v>8</v>
      </c>
      <c r="BV13">
        <f t="shared" si="13"/>
        <v>70</v>
      </c>
      <c r="BW13">
        <f t="shared" si="14"/>
        <v>0</v>
      </c>
      <c r="BX13">
        <f t="shared" si="15"/>
        <v>0</v>
      </c>
      <c r="BY13">
        <f t="shared" si="16"/>
        <v>8</v>
      </c>
      <c r="BZ13">
        <f t="shared" si="17"/>
        <v>0</v>
      </c>
      <c r="CA13">
        <f t="shared" si="18"/>
        <v>0</v>
      </c>
      <c r="CB13">
        <f t="shared" si="19"/>
        <v>0</v>
      </c>
      <c r="CC13">
        <f t="shared" si="20"/>
        <v>0</v>
      </c>
      <c r="CD13">
        <f t="shared" si="21"/>
        <v>0</v>
      </c>
      <c r="CE13">
        <f t="shared" si="22"/>
        <v>0</v>
      </c>
      <c r="CF13">
        <f t="shared" si="23"/>
        <v>0</v>
      </c>
      <c r="CG13">
        <f t="shared" si="24"/>
        <v>0</v>
      </c>
      <c r="CH13">
        <f t="shared" si="25"/>
        <v>0</v>
      </c>
      <c r="CI13">
        <f t="shared" si="26"/>
        <v>0</v>
      </c>
      <c r="CJ13">
        <f t="shared" si="27"/>
        <v>0</v>
      </c>
      <c r="CK13">
        <f t="shared" si="28"/>
        <v>0</v>
      </c>
      <c r="CL13">
        <f t="shared" si="29"/>
        <v>0</v>
      </c>
      <c r="CM13">
        <f t="shared" si="30"/>
        <v>0</v>
      </c>
      <c r="CN13">
        <f t="shared" si="31"/>
        <v>0</v>
      </c>
    </row>
    <row r="14" spans="1:92">
      <c r="A14" s="1">
        <v>6</v>
      </c>
      <c r="B14" s="1" t="s">
        <v>372</v>
      </c>
      <c r="C14" s="1" t="s">
        <v>364</v>
      </c>
      <c r="D14" s="1" t="s">
        <v>373</v>
      </c>
      <c r="E14" s="96" t="s">
        <v>125</v>
      </c>
      <c r="F14" s="1" t="s">
        <v>366</v>
      </c>
      <c r="N14" s="62">
        <v>99</v>
      </c>
      <c r="O14" s="63">
        <v>14</v>
      </c>
      <c r="P14" s="70">
        <v>67.5</v>
      </c>
      <c r="Q14" s="70">
        <v>6.5</v>
      </c>
      <c r="U14" s="63">
        <v>10</v>
      </c>
      <c r="V14" s="63">
        <v>10</v>
      </c>
      <c r="W14" s="62">
        <v>4</v>
      </c>
      <c r="X14" s="68">
        <v>73</v>
      </c>
      <c r="Y14" s="68">
        <v>7.5</v>
      </c>
      <c r="AC14" s="62">
        <v>2</v>
      </c>
      <c r="AD14" s="62">
        <v>2</v>
      </c>
      <c r="BC14">
        <f t="shared" si="0"/>
        <v>111</v>
      </c>
      <c r="BD14" s="24">
        <f>IF($O$4&gt;0,(LARGE(($N14,$V14,$AD14,$AL14,$AT14,$BB14),1)),"0")</f>
        <v>99</v>
      </c>
      <c r="BE14" s="24">
        <f t="shared" si="1"/>
        <v>12</v>
      </c>
      <c r="BF14" s="1">
        <v>6</v>
      </c>
      <c r="BK14">
        <f t="shared" si="2"/>
        <v>0</v>
      </c>
      <c r="BL14">
        <f t="shared" si="3"/>
        <v>0</v>
      </c>
      <c r="BM14">
        <f t="shared" si="4"/>
        <v>0</v>
      </c>
      <c r="BN14">
        <f t="shared" si="5"/>
        <v>0</v>
      </c>
      <c r="BO14">
        <f t="shared" si="6"/>
        <v>0</v>
      </c>
      <c r="BP14">
        <f t="shared" si="7"/>
        <v>14</v>
      </c>
      <c r="BQ14">
        <f t="shared" si="8"/>
        <v>67.5</v>
      </c>
      <c r="BR14">
        <f t="shared" si="9"/>
        <v>0</v>
      </c>
      <c r="BS14">
        <f t="shared" si="10"/>
        <v>0</v>
      </c>
      <c r="BT14">
        <f t="shared" si="11"/>
        <v>14</v>
      </c>
      <c r="BU14">
        <f t="shared" si="12"/>
        <v>4</v>
      </c>
      <c r="BV14">
        <f t="shared" si="13"/>
        <v>73</v>
      </c>
      <c r="BW14">
        <f t="shared" si="14"/>
        <v>0</v>
      </c>
      <c r="BX14">
        <f t="shared" si="15"/>
        <v>0</v>
      </c>
      <c r="BY14">
        <f t="shared" si="16"/>
        <v>4</v>
      </c>
      <c r="BZ14">
        <f t="shared" si="17"/>
        <v>0</v>
      </c>
      <c r="CA14">
        <f t="shared" si="18"/>
        <v>0</v>
      </c>
      <c r="CB14">
        <f t="shared" si="19"/>
        <v>0</v>
      </c>
      <c r="CC14">
        <f t="shared" si="20"/>
        <v>0</v>
      </c>
      <c r="CD14">
        <f t="shared" si="21"/>
        <v>0</v>
      </c>
      <c r="CE14">
        <f t="shared" si="22"/>
        <v>0</v>
      </c>
      <c r="CF14">
        <f t="shared" si="23"/>
        <v>0</v>
      </c>
      <c r="CG14">
        <f t="shared" si="24"/>
        <v>0</v>
      </c>
      <c r="CH14">
        <f t="shared" si="25"/>
        <v>0</v>
      </c>
      <c r="CI14">
        <f t="shared" si="26"/>
        <v>0</v>
      </c>
      <c r="CJ14">
        <f t="shared" si="27"/>
        <v>0</v>
      </c>
      <c r="CK14">
        <f t="shared" si="28"/>
        <v>0</v>
      </c>
      <c r="CL14">
        <f t="shared" si="29"/>
        <v>0</v>
      </c>
      <c r="CM14">
        <f t="shared" si="30"/>
        <v>0</v>
      </c>
      <c r="CN14">
        <f t="shared" si="31"/>
        <v>0</v>
      </c>
    </row>
    <row r="15" spans="1:92">
      <c r="A15" s="1">
        <v>7</v>
      </c>
      <c r="B15" s="1" t="s">
        <v>363</v>
      </c>
      <c r="C15" s="1" t="s">
        <v>364</v>
      </c>
      <c r="D15" s="1" t="s">
        <v>365</v>
      </c>
      <c r="E15" s="96" t="s">
        <v>125</v>
      </c>
      <c r="F15" s="1" t="s">
        <v>366</v>
      </c>
      <c r="N15" s="62">
        <v>99</v>
      </c>
      <c r="O15" s="63">
        <v>4</v>
      </c>
      <c r="P15" s="70">
        <v>73.5</v>
      </c>
      <c r="Q15" s="70">
        <v>7.5</v>
      </c>
      <c r="U15" s="63">
        <v>6</v>
      </c>
      <c r="V15" s="63">
        <v>6</v>
      </c>
      <c r="W15" s="62">
        <v>10</v>
      </c>
      <c r="X15" s="68">
        <v>60</v>
      </c>
      <c r="Y15" s="68">
        <v>6</v>
      </c>
      <c r="AC15" s="62">
        <v>7</v>
      </c>
      <c r="AD15" s="62">
        <v>7</v>
      </c>
      <c r="BC15">
        <f t="shared" si="0"/>
        <v>112</v>
      </c>
      <c r="BD15" s="24">
        <f>IF($O$4&gt;0,(LARGE(($N15,$V15,$AD15,$AL15,$AT15,$BB15),1)),"0")</f>
        <v>99</v>
      </c>
      <c r="BE15" s="24">
        <f t="shared" si="1"/>
        <v>13</v>
      </c>
      <c r="BF15" s="1">
        <v>7</v>
      </c>
      <c r="BK15">
        <f t="shared" si="2"/>
        <v>0</v>
      </c>
      <c r="BL15">
        <f t="shared" si="3"/>
        <v>0</v>
      </c>
      <c r="BM15">
        <f t="shared" si="4"/>
        <v>0</v>
      </c>
      <c r="BN15">
        <f t="shared" si="5"/>
        <v>0</v>
      </c>
      <c r="BO15">
        <f t="shared" si="6"/>
        <v>0</v>
      </c>
      <c r="BP15">
        <f t="shared" si="7"/>
        <v>4</v>
      </c>
      <c r="BQ15">
        <f t="shared" si="8"/>
        <v>73.5</v>
      </c>
      <c r="BR15">
        <f t="shared" si="9"/>
        <v>0</v>
      </c>
      <c r="BS15">
        <f t="shared" si="10"/>
        <v>0</v>
      </c>
      <c r="BT15">
        <f t="shared" si="11"/>
        <v>4</v>
      </c>
      <c r="BU15">
        <f t="shared" si="12"/>
        <v>10</v>
      </c>
      <c r="BV15">
        <f t="shared" si="13"/>
        <v>60</v>
      </c>
      <c r="BW15">
        <f t="shared" si="14"/>
        <v>0</v>
      </c>
      <c r="BX15">
        <f t="shared" si="15"/>
        <v>0</v>
      </c>
      <c r="BY15">
        <f t="shared" si="16"/>
        <v>10</v>
      </c>
      <c r="BZ15">
        <f t="shared" si="17"/>
        <v>0</v>
      </c>
      <c r="CA15">
        <f t="shared" si="18"/>
        <v>0</v>
      </c>
      <c r="CB15">
        <f t="shared" si="19"/>
        <v>0</v>
      </c>
      <c r="CC15">
        <f t="shared" si="20"/>
        <v>0</v>
      </c>
      <c r="CD15">
        <f t="shared" si="21"/>
        <v>0</v>
      </c>
      <c r="CE15">
        <f t="shared" si="22"/>
        <v>0</v>
      </c>
      <c r="CF15">
        <f t="shared" si="23"/>
        <v>0</v>
      </c>
      <c r="CG15">
        <f t="shared" si="24"/>
        <v>0</v>
      </c>
      <c r="CH15">
        <f t="shared" si="25"/>
        <v>0</v>
      </c>
      <c r="CI15">
        <f t="shared" si="26"/>
        <v>0</v>
      </c>
      <c r="CJ15">
        <f t="shared" si="27"/>
        <v>0</v>
      </c>
      <c r="CK15">
        <f t="shared" si="28"/>
        <v>0</v>
      </c>
      <c r="CL15">
        <f t="shared" si="29"/>
        <v>0</v>
      </c>
      <c r="CM15">
        <f t="shared" si="30"/>
        <v>0</v>
      </c>
      <c r="CN15">
        <f t="shared" si="31"/>
        <v>0</v>
      </c>
    </row>
    <row r="16" spans="1:92">
      <c r="A16" s="1">
        <v>8</v>
      </c>
      <c r="B16" s="1" t="s">
        <v>369</v>
      </c>
      <c r="C16" s="1" t="s">
        <v>370</v>
      </c>
      <c r="D16" s="1" t="s">
        <v>371</v>
      </c>
      <c r="E16" s="96" t="s">
        <v>125</v>
      </c>
      <c r="F16" s="1" t="s">
        <v>179</v>
      </c>
      <c r="N16" s="62">
        <v>99</v>
      </c>
      <c r="O16" s="63">
        <v>4</v>
      </c>
      <c r="P16" s="70">
        <v>65</v>
      </c>
      <c r="Q16" s="70">
        <v>6.5</v>
      </c>
      <c r="U16" s="63">
        <v>9</v>
      </c>
      <c r="V16" s="63">
        <v>9</v>
      </c>
      <c r="W16" s="29">
        <v>12</v>
      </c>
      <c r="X16" s="29">
        <v>63.5</v>
      </c>
      <c r="Y16" s="29">
        <v>6.5</v>
      </c>
      <c r="AC16" s="62">
        <v>8</v>
      </c>
      <c r="AD16" s="62">
        <v>8</v>
      </c>
      <c r="BC16">
        <f t="shared" si="0"/>
        <v>116</v>
      </c>
      <c r="BD16" s="24">
        <f>IF($O$4&gt;0,(LARGE(($N16,$V16,$AD16,$AL16,$AT16,$BB16),1)),"0")</f>
        <v>99</v>
      </c>
      <c r="BE16" s="24">
        <f t="shared" si="1"/>
        <v>17</v>
      </c>
      <c r="BF16" s="116"/>
      <c r="BG16" s="116">
        <v>1</v>
      </c>
      <c r="BK16">
        <f t="shared" si="2"/>
        <v>0</v>
      </c>
      <c r="BL16">
        <f t="shared" si="3"/>
        <v>0</v>
      </c>
      <c r="BM16">
        <f t="shared" si="4"/>
        <v>0</v>
      </c>
      <c r="BN16">
        <f t="shared" si="5"/>
        <v>0</v>
      </c>
      <c r="BO16">
        <f t="shared" si="6"/>
        <v>0</v>
      </c>
      <c r="BP16">
        <f t="shared" si="7"/>
        <v>4</v>
      </c>
      <c r="BQ16">
        <f t="shared" si="8"/>
        <v>65</v>
      </c>
      <c r="BR16">
        <f t="shared" si="9"/>
        <v>0</v>
      </c>
      <c r="BS16">
        <f t="shared" si="10"/>
        <v>0</v>
      </c>
      <c r="BT16">
        <f t="shared" si="11"/>
        <v>4</v>
      </c>
      <c r="BU16">
        <f t="shared" si="12"/>
        <v>12</v>
      </c>
      <c r="BV16">
        <f t="shared" si="13"/>
        <v>63.5</v>
      </c>
      <c r="BW16">
        <f t="shared" si="14"/>
        <v>0</v>
      </c>
      <c r="BX16">
        <f t="shared" si="15"/>
        <v>0</v>
      </c>
      <c r="BY16">
        <f t="shared" si="16"/>
        <v>12</v>
      </c>
      <c r="BZ16">
        <f t="shared" si="17"/>
        <v>0</v>
      </c>
      <c r="CA16">
        <f t="shared" si="18"/>
        <v>0</v>
      </c>
      <c r="CB16">
        <f t="shared" si="19"/>
        <v>0</v>
      </c>
      <c r="CC16">
        <f t="shared" si="20"/>
        <v>0</v>
      </c>
      <c r="CD16">
        <f t="shared" si="21"/>
        <v>0</v>
      </c>
      <c r="CE16">
        <f t="shared" si="22"/>
        <v>0</v>
      </c>
      <c r="CF16">
        <f t="shared" si="23"/>
        <v>0</v>
      </c>
      <c r="CG16">
        <f t="shared" si="24"/>
        <v>0</v>
      </c>
      <c r="CH16">
        <f t="shared" si="25"/>
        <v>0</v>
      </c>
      <c r="CI16">
        <f t="shared" si="26"/>
        <v>0</v>
      </c>
      <c r="CJ16">
        <f t="shared" si="27"/>
        <v>0</v>
      </c>
      <c r="CK16">
        <f t="shared" si="28"/>
        <v>0</v>
      </c>
      <c r="CL16">
        <f t="shared" si="29"/>
        <v>0</v>
      </c>
      <c r="CM16">
        <f t="shared" si="30"/>
        <v>0</v>
      </c>
      <c r="CN16">
        <f t="shared" si="31"/>
        <v>0</v>
      </c>
    </row>
    <row r="17" spans="1:92">
      <c r="A17" s="1">
        <v>9</v>
      </c>
      <c r="B17" s="1" t="s">
        <v>238</v>
      </c>
      <c r="C17" s="1" t="s">
        <v>200</v>
      </c>
      <c r="D17" s="1" t="s">
        <v>239</v>
      </c>
      <c r="E17" s="96" t="s">
        <v>333</v>
      </c>
      <c r="F17" s="1" t="s">
        <v>189</v>
      </c>
      <c r="G17" s="62">
        <v>0</v>
      </c>
      <c r="H17" s="67">
        <v>80.5</v>
      </c>
      <c r="I17" s="67">
        <v>8</v>
      </c>
      <c r="J17" s="87">
        <v>0</v>
      </c>
      <c r="K17" s="68">
        <v>80.5</v>
      </c>
      <c r="L17" s="68">
        <v>8</v>
      </c>
      <c r="M17" s="62">
        <v>1</v>
      </c>
      <c r="N17" s="62">
        <v>1</v>
      </c>
      <c r="V17" s="63">
        <v>99</v>
      </c>
      <c r="AD17" s="62">
        <v>99</v>
      </c>
      <c r="BC17">
        <f t="shared" si="0"/>
        <v>199</v>
      </c>
      <c r="BD17" s="24">
        <f>IF($O$4&gt;0,(LARGE(($N17,$V17,$AD17,$AL17,$AT17,$BB17),1)),"0")</f>
        <v>99</v>
      </c>
      <c r="BE17" s="24">
        <f t="shared" si="1"/>
        <v>100</v>
      </c>
      <c r="BK17">
        <f t="shared" si="2"/>
        <v>0</v>
      </c>
      <c r="BL17">
        <f t="shared" si="3"/>
        <v>80.5</v>
      </c>
      <c r="BM17">
        <f t="shared" si="4"/>
        <v>0</v>
      </c>
      <c r="BN17">
        <f t="shared" si="5"/>
        <v>80.5</v>
      </c>
      <c r="BO17">
        <f t="shared" si="6"/>
        <v>0</v>
      </c>
      <c r="BP17">
        <f t="shared" si="7"/>
        <v>0</v>
      </c>
      <c r="BQ17">
        <f t="shared" si="8"/>
        <v>0</v>
      </c>
      <c r="BR17">
        <f t="shared" si="9"/>
        <v>0</v>
      </c>
      <c r="BS17">
        <f t="shared" si="10"/>
        <v>0</v>
      </c>
      <c r="BT17">
        <f t="shared" si="11"/>
        <v>0</v>
      </c>
      <c r="BU17">
        <f t="shared" si="12"/>
        <v>0</v>
      </c>
      <c r="BV17">
        <f t="shared" si="13"/>
        <v>0</v>
      </c>
      <c r="BW17">
        <f t="shared" si="14"/>
        <v>0</v>
      </c>
      <c r="BX17">
        <f t="shared" si="15"/>
        <v>0</v>
      </c>
      <c r="BY17">
        <f t="shared" si="16"/>
        <v>0</v>
      </c>
      <c r="BZ17">
        <f t="shared" si="17"/>
        <v>0</v>
      </c>
      <c r="CA17">
        <f t="shared" si="18"/>
        <v>0</v>
      </c>
      <c r="CB17">
        <f t="shared" si="19"/>
        <v>0</v>
      </c>
      <c r="CC17">
        <f t="shared" si="20"/>
        <v>0</v>
      </c>
      <c r="CD17">
        <f t="shared" si="21"/>
        <v>0</v>
      </c>
      <c r="CE17">
        <f t="shared" si="22"/>
        <v>0</v>
      </c>
      <c r="CF17">
        <f t="shared" si="23"/>
        <v>0</v>
      </c>
      <c r="CG17">
        <f t="shared" si="24"/>
        <v>0</v>
      </c>
      <c r="CH17">
        <f t="shared" si="25"/>
        <v>0</v>
      </c>
      <c r="CI17">
        <f t="shared" si="26"/>
        <v>0</v>
      </c>
      <c r="CJ17">
        <f t="shared" si="27"/>
        <v>0</v>
      </c>
      <c r="CK17">
        <f t="shared" si="28"/>
        <v>0</v>
      </c>
      <c r="CL17">
        <f t="shared" si="29"/>
        <v>0</v>
      </c>
      <c r="CM17">
        <f t="shared" si="30"/>
        <v>0</v>
      </c>
      <c r="CN17">
        <f t="shared" si="31"/>
        <v>0</v>
      </c>
    </row>
    <row r="18" spans="1:92">
      <c r="A18" s="1">
        <v>10</v>
      </c>
      <c r="B18" s="1" t="s">
        <v>354</v>
      </c>
      <c r="C18" s="1" t="s">
        <v>355</v>
      </c>
      <c r="D18" s="1" t="s">
        <v>356</v>
      </c>
      <c r="E18" s="96" t="s">
        <v>125</v>
      </c>
      <c r="F18" s="1" t="s">
        <v>189</v>
      </c>
      <c r="N18" s="62">
        <v>99</v>
      </c>
      <c r="O18" s="63">
        <v>0</v>
      </c>
      <c r="P18" s="70">
        <v>73</v>
      </c>
      <c r="Q18" s="70">
        <v>7.5</v>
      </c>
      <c r="U18" s="63">
        <v>2</v>
      </c>
      <c r="V18" s="63">
        <v>2</v>
      </c>
      <c r="AD18" s="62">
        <v>99</v>
      </c>
      <c r="BC18">
        <f t="shared" si="0"/>
        <v>200</v>
      </c>
      <c r="BD18" s="24">
        <f>IF($O$4&gt;0,(LARGE(($N18,$V18,$AD18,$AL18,$AT18,$BB18),1)),"0")</f>
        <v>99</v>
      </c>
      <c r="BE18" s="24">
        <f t="shared" si="1"/>
        <v>101</v>
      </c>
      <c r="BK18">
        <f t="shared" si="2"/>
        <v>0</v>
      </c>
      <c r="BL18">
        <f t="shared" si="3"/>
        <v>0</v>
      </c>
      <c r="BM18">
        <f t="shared" si="4"/>
        <v>0</v>
      </c>
      <c r="BN18">
        <f t="shared" si="5"/>
        <v>0</v>
      </c>
      <c r="BO18">
        <f t="shared" si="6"/>
        <v>0</v>
      </c>
      <c r="BP18">
        <f t="shared" si="7"/>
        <v>0</v>
      </c>
      <c r="BQ18">
        <f t="shared" si="8"/>
        <v>73</v>
      </c>
      <c r="BR18">
        <f t="shared" si="9"/>
        <v>0</v>
      </c>
      <c r="BS18">
        <f t="shared" si="10"/>
        <v>0</v>
      </c>
      <c r="BT18">
        <f t="shared" si="11"/>
        <v>0</v>
      </c>
      <c r="BU18">
        <f t="shared" si="12"/>
        <v>0</v>
      </c>
      <c r="BV18">
        <f t="shared" si="13"/>
        <v>0</v>
      </c>
      <c r="BW18">
        <f t="shared" si="14"/>
        <v>0</v>
      </c>
      <c r="BX18">
        <f t="shared" si="15"/>
        <v>0</v>
      </c>
      <c r="BY18">
        <f t="shared" si="16"/>
        <v>0</v>
      </c>
      <c r="BZ18">
        <f t="shared" si="17"/>
        <v>0</v>
      </c>
      <c r="CA18">
        <f t="shared" si="18"/>
        <v>0</v>
      </c>
      <c r="CB18">
        <f t="shared" si="19"/>
        <v>0</v>
      </c>
      <c r="CC18">
        <f t="shared" si="20"/>
        <v>0</v>
      </c>
      <c r="CD18">
        <f t="shared" si="21"/>
        <v>0</v>
      </c>
      <c r="CE18">
        <f t="shared" si="22"/>
        <v>0</v>
      </c>
      <c r="CF18">
        <f t="shared" si="23"/>
        <v>0</v>
      </c>
      <c r="CG18">
        <f t="shared" si="24"/>
        <v>0</v>
      </c>
      <c r="CH18">
        <f t="shared" si="25"/>
        <v>0</v>
      </c>
      <c r="CI18">
        <f t="shared" si="26"/>
        <v>0</v>
      </c>
      <c r="CJ18">
        <f t="shared" si="27"/>
        <v>0</v>
      </c>
      <c r="CK18">
        <f t="shared" si="28"/>
        <v>0</v>
      </c>
      <c r="CL18">
        <f t="shared" si="29"/>
        <v>0</v>
      </c>
      <c r="CM18">
        <f t="shared" si="30"/>
        <v>0</v>
      </c>
      <c r="CN18">
        <f t="shared" si="31"/>
        <v>0</v>
      </c>
    </row>
    <row r="19" spans="1:92">
      <c r="A19" s="1">
        <v>11</v>
      </c>
      <c r="B19" s="1" t="s">
        <v>180</v>
      </c>
      <c r="C19" s="116" t="s">
        <v>181</v>
      </c>
      <c r="D19" s="116" t="s">
        <v>418</v>
      </c>
      <c r="E19" s="96" t="s">
        <v>125</v>
      </c>
      <c r="F19" s="116" t="s">
        <v>183</v>
      </c>
      <c r="N19" s="62">
        <v>99</v>
      </c>
      <c r="V19" s="63">
        <v>99</v>
      </c>
      <c r="W19" s="62">
        <v>4</v>
      </c>
      <c r="X19" s="68">
        <v>66</v>
      </c>
      <c r="Y19" s="68">
        <v>7</v>
      </c>
      <c r="AC19" s="62">
        <v>4</v>
      </c>
      <c r="AD19" s="62">
        <v>4</v>
      </c>
      <c r="BC19">
        <f t="shared" si="0"/>
        <v>202</v>
      </c>
      <c r="BD19" s="24">
        <f>IF($O$4&gt;0,(LARGE(($N19,$V19,$AD19,$AL19,$AT19,$BB19),1)),"0")</f>
        <v>99</v>
      </c>
      <c r="BE19" s="24">
        <f t="shared" si="1"/>
        <v>103</v>
      </c>
      <c r="BK19">
        <f t="shared" si="2"/>
        <v>0</v>
      </c>
      <c r="BL19">
        <f t="shared" si="3"/>
        <v>0</v>
      </c>
      <c r="BM19">
        <f t="shared" si="4"/>
        <v>0</v>
      </c>
      <c r="BN19">
        <f t="shared" si="5"/>
        <v>0</v>
      </c>
      <c r="BO19">
        <f t="shared" si="6"/>
        <v>0</v>
      </c>
      <c r="BP19">
        <f t="shared" si="7"/>
        <v>0</v>
      </c>
      <c r="BQ19">
        <f t="shared" si="8"/>
        <v>0</v>
      </c>
      <c r="BR19">
        <f t="shared" si="9"/>
        <v>0</v>
      </c>
      <c r="BS19">
        <f t="shared" si="10"/>
        <v>0</v>
      </c>
      <c r="BT19">
        <f t="shared" si="11"/>
        <v>0</v>
      </c>
      <c r="BU19">
        <f t="shared" si="12"/>
        <v>4</v>
      </c>
      <c r="BV19">
        <f t="shared" si="13"/>
        <v>66</v>
      </c>
      <c r="BW19">
        <f t="shared" si="14"/>
        <v>0</v>
      </c>
      <c r="BX19">
        <f t="shared" si="15"/>
        <v>0</v>
      </c>
      <c r="BY19">
        <f t="shared" si="16"/>
        <v>4</v>
      </c>
      <c r="BZ19">
        <f t="shared" si="17"/>
        <v>0</v>
      </c>
      <c r="CA19">
        <f t="shared" si="18"/>
        <v>0</v>
      </c>
      <c r="CB19">
        <f t="shared" si="19"/>
        <v>0</v>
      </c>
      <c r="CC19">
        <f t="shared" si="20"/>
        <v>0</v>
      </c>
      <c r="CD19">
        <f t="shared" si="21"/>
        <v>0</v>
      </c>
      <c r="CE19">
        <f t="shared" si="22"/>
        <v>0</v>
      </c>
      <c r="CF19">
        <f t="shared" si="23"/>
        <v>0</v>
      </c>
      <c r="CG19">
        <f t="shared" si="24"/>
        <v>0</v>
      </c>
      <c r="CH19">
        <f t="shared" si="25"/>
        <v>0</v>
      </c>
      <c r="CI19">
        <f t="shared" si="26"/>
        <v>0</v>
      </c>
      <c r="CJ19">
        <f t="shared" si="27"/>
        <v>0</v>
      </c>
      <c r="CK19">
        <f t="shared" si="28"/>
        <v>0</v>
      </c>
      <c r="CL19">
        <f t="shared" si="29"/>
        <v>0</v>
      </c>
      <c r="CM19">
        <f t="shared" si="30"/>
        <v>0</v>
      </c>
      <c r="CN19">
        <f t="shared" si="31"/>
        <v>0</v>
      </c>
    </row>
    <row r="20" spans="1:92">
      <c r="A20" s="1">
        <v>12</v>
      </c>
      <c r="B20" s="1" t="s">
        <v>357</v>
      </c>
      <c r="C20" s="1" t="s">
        <v>358</v>
      </c>
      <c r="D20" s="1" t="s">
        <v>359</v>
      </c>
      <c r="E20" s="96" t="s">
        <v>125</v>
      </c>
      <c r="F20" s="1" t="s">
        <v>319</v>
      </c>
      <c r="N20" s="62">
        <v>99</v>
      </c>
      <c r="O20" s="63">
        <v>2</v>
      </c>
      <c r="P20" s="70">
        <v>72.5</v>
      </c>
      <c r="Q20" s="70">
        <v>7</v>
      </c>
      <c r="U20" s="63">
        <v>4</v>
      </c>
      <c r="V20" s="63">
        <v>4</v>
      </c>
      <c r="AD20" s="62">
        <v>99</v>
      </c>
      <c r="BC20">
        <f t="shared" si="0"/>
        <v>202</v>
      </c>
      <c r="BD20" s="24">
        <f>IF($O$4&gt;0,(LARGE(($N20,$V20,$AD20,$AL20,$AT20,$BB20),1)),"0")</f>
        <v>99</v>
      </c>
      <c r="BE20" s="24">
        <f t="shared" si="1"/>
        <v>103</v>
      </c>
      <c r="BK20">
        <f t="shared" si="2"/>
        <v>0</v>
      </c>
      <c r="BL20">
        <f t="shared" si="3"/>
        <v>0</v>
      </c>
      <c r="BM20">
        <f t="shared" si="4"/>
        <v>0</v>
      </c>
      <c r="BN20">
        <f t="shared" si="5"/>
        <v>0</v>
      </c>
      <c r="BO20">
        <f t="shared" si="6"/>
        <v>0</v>
      </c>
      <c r="BP20">
        <f t="shared" si="7"/>
        <v>2</v>
      </c>
      <c r="BQ20">
        <f t="shared" si="8"/>
        <v>72.5</v>
      </c>
      <c r="BR20">
        <f t="shared" si="9"/>
        <v>0</v>
      </c>
      <c r="BS20">
        <f t="shared" si="10"/>
        <v>0</v>
      </c>
      <c r="BT20">
        <f t="shared" si="11"/>
        <v>2</v>
      </c>
      <c r="BU20">
        <f t="shared" si="12"/>
        <v>0</v>
      </c>
      <c r="BV20">
        <f t="shared" si="13"/>
        <v>0</v>
      </c>
      <c r="BW20">
        <f t="shared" si="14"/>
        <v>0</v>
      </c>
      <c r="BX20">
        <f t="shared" si="15"/>
        <v>0</v>
      </c>
      <c r="BY20">
        <f t="shared" si="16"/>
        <v>0</v>
      </c>
      <c r="BZ20">
        <f t="shared" si="17"/>
        <v>0</v>
      </c>
      <c r="CA20">
        <f t="shared" si="18"/>
        <v>0</v>
      </c>
      <c r="CB20">
        <f t="shared" si="19"/>
        <v>0</v>
      </c>
      <c r="CC20">
        <f t="shared" si="20"/>
        <v>0</v>
      </c>
      <c r="CD20">
        <f t="shared" si="21"/>
        <v>0</v>
      </c>
      <c r="CE20">
        <f t="shared" si="22"/>
        <v>0</v>
      </c>
      <c r="CF20">
        <f t="shared" si="23"/>
        <v>0</v>
      </c>
      <c r="CG20">
        <f t="shared" si="24"/>
        <v>0</v>
      </c>
      <c r="CH20">
        <f t="shared" si="25"/>
        <v>0</v>
      </c>
      <c r="CI20">
        <f t="shared" si="26"/>
        <v>0</v>
      </c>
      <c r="CJ20">
        <f t="shared" si="27"/>
        <v>0</v>
      </c>
      <c r="CK20">
        <f t="shared" si="28"/>
        <v>0</v>
      </c>
      <c r="CL20">
        <f t="shared" si="29"/>
        <v>0</v>
      </c>
      <c r="CM20">
        <f t="shared" si="30"/>
        <v>0</v>
      </c>
      <c r="CN20">
        <f t="shared" si="31"/>
        <v>0</v>
      </c>
    </row>
    <row r="21" spans="1:92">
      <c r="A21" s="1">
        <v>13</v>
      </c>
      <c r="B21" s="1" t="s">
        <v>254</v>
      </c>
      <c r="C21" s="1" t="s">
        <v>200</v>
      </c>
      <c r="D21" s="1" t="s">
        <v>255</v>
      </c>
      <c r="E21" s="96" t="s">
        <v>333</v>
      </c>
      <c r="F21" s="1" t="s">
        <v>189</v>
      </c>
      <c r="G21" s="62">
        <v>8</v>
      </c>
      <c r="H21" s="67">
        <v>77.5</v>
      </c>
      <c r="I21" s="67">
        <v>7.5</v>
      </c>
      <c r="M21" s="62">
        <v>6</v>
      </c>
      <c r="N21" s="62">
        <v>6</v>
      </c>
      <c r="V21" s="63">
        <v>99</v>
      </c>
      <c r="AD21" s="62">
        <v>99</v>
      </c>
      <c r="BC21">
        <f t="shared" si="0"/>
        <v>204</v>
      </c>
      <c r="BD21" s="24">
        <f>IF($O$4&gt;0,(LARGE(($N21,$V21,$AD21,$AL21,$AT21,$BB21),1)),"0")</f>
        <v>99</v>
      </c>
      <c r="BE21" s="24">
        <f t="shared" si="1"/>
        <v>105</v>
      </c>
      <c r="BK21">
        <f t="shared" si="2"/>
        <v>8</v>
      </c>
      <c r="BL21">
        <f t="shared" si="3"/>
        <v>77.5</v>
      </c>
      <c r="BM21">
        <f t="shared" si="4"/>
        <v>0</v>
      </c>
      <c r="BN21">
        <f t="shared" si="5"/>
        <v>0</v>
      </c>
      <c r="BO21">
        <f t="shared" si="6"/>
        <v>8</v>
      </c>
      <c r="BP21">
        <f t="shared" si="7"/>
        <v>0</v>
      </c>
      <c r="BQ21">
        <f t="shared" si="8"/>
        <v>0</v>
      </c>
      <c r="BR21">
        <f t="shared" si="9"/>
        <v>0</v>
      </c>
      <c r="BS21">
        <f t="shared" si="10"/>
        <v>0</v>
      </c>
      <c r="BT21">
        <f t="shared" si="11"/>
        <v>0</v>
      </c>
      <c r="BU21">
        <f t="shared" si="12"/>
        <v>0</v>
      </c>
      <c r="BV21">
        <f t="shared" si="13"/>
        <v>0</v>
      </c>
      <c r="BW21">
        <f t="shared" si="14"/>
        <v>0</v>
      </c>
      <c r="BX21">
        <f t="shared" si="15"/>
        <v>0</v>
      </c>
      <c r="BY21">
        <f t="shared" si="16"/>
        <v>0</v>
      </c>
      <c r="BZ21">
        <f t="shared" si="17"/>
        <v>0</v>
      </c>
      <c r="CA21">
        <f t="shared" si="18"/>
        <v>0</v>
      </c>
      <c r="CB21">
        <f t="shared" si="19"/>
        <v>0</v>
      </c>
      <c r="CC21">
        <f t="shared" si="20"/>
        <v>0</v>
      </c>
      <c r="CD21">
        <f t="shared" si="21"/>
        <v>0</v>
      </c>
      <c r="CE21">
        <f t="shared" si="22"/>
        <v>0</v>
      </c>
      <c r="CF21">
        <f t="shared" si="23"/>
        <v>0</v>
      </c>
      <c r="CG21">
        <f t="shared" si="24"/>
        <v>0</v>
      </c>
      <c r="CH21">
        <f t="shared" si="25"/>
        <v>0</v>
      </c>
      <c r="CI21">
        <f t="shared" si="26"/>
        <v>0</v>
      </c>
      <c r="CJ21">
        <f t="shared" si="27"/>
        <v>0</v>
      </c>
      <c r="CK21">
        <f t="shared" si="28"/>
        <v>0</v>
      </c>
      <c r="CL21">
        <f t="shared" si="29"/>
        <v>0</v>
      </c>
      <c r="CM21">
        <f t="shared" si="30"/>
        <v>0</v>
      </c>
      <c r="CN21">
        <f t="shared" si="31"/>
        <v>0</v>
      </c>
    </row>
    <row r="22" spans="1:92">
      <c r="A22" s="1">
        <v>14</v>
      </c>
      <c r="B22" s="1" t="s">
        <v>256</v>
      </c>
      <c r="C22" s="1" t="s">
        <v>236</v>
      </c>
      <c r="D22" s="1" t="s">
        <v>257</v>
      </c>
      <c r="E22" s="96" t="s">
        <v>333</v>
      </c>
      <c r="F22" s="1" t="s">
        <v>189</v>
      </c>
      <c r="G22" s="62">
        <v>10</v>
      </c>
      <c r="H22" s="67">
        <v>75</v>
      </c>
      <c r="I22" s="67">
        <v>7.5</v>
      </c>
      <c r="M22" s="62">
        <v>7</v>
      </c>
      <c r="N22" s="62">
        <v>7</v>
      </c>
      <c r="V22" s="63">
        <v>99</v>
      </c>
      <c r="W22" s="119"/>
      <c r="X22" s="121"/>
      <c r="Y22" s="121"/>
      <c r="AD22" s="62">
        <v>99</v>
      </c>
      <c r="BC22">
        <f t="shared" si="0"/>
        <v>205</v>
      </c>
      <c r="BD22" s="24">
        <f>IF($O$4&gt;0,(LARGE(($N22,$V22,$AD22,$AL22,$AT22,$BB22),1)),"0")</f>
        <v>99</v>
      </c>
      <c r="BE22" s="24">
        <f t="shared" si="1"/>
        <v>106</v>
      </c>
      <c r="BK22">
        <f t="shared" si="2"/>
        <v>10</v>
      </c>
      <c r="BL22">
        <f t="shared" si="3"/>
        <v>75</v>
      </c>
      <c r="BM22">
        <f t="shared" si="4"/>
        <v>0</v>
      </c>
      <c r="BN22">
        <f t="shared" si="5"/>
        <v>0</v>
      </c>
      <c r="BO22">
        <f t="shared" si="6"/>
        <v>10</v>
      </c>
      <c r="BP22">
        <f t="shared" si="7"/>
        <v>0</v>
      </c>
      <c r="BQ22">
        <f t="shared" si="8"/>
        <v>0</v>
      </c>
      <c r="BR22">
        <f t="shared" si="9"/>
        <v>0</v>
      </c>
      <c r="BS22">
        <f t="shared" si="10"/>
        <v>0</v>
      </c>
      <c r="BT22">
        <f t="shared" si="11"/>
        <v>0</v>
      </c>
      <c r="BU22">
        <f t="shared" si="12"/>
        <v>0</v>
      </c>
      <c r="BV22">
        <f t="shared" si="13"/>
        <v>0</v>
      </c>
      <c r="BW22">
        <f t="shared" si="14"/>
        <v>0</v>
      </c>
      <c r="BX22">
        <f t="shared" si="15"/>
        <v>0</v>
      </c>
      <c r="BY22">
        <f t="shared" si="16"/>
        <v>0</v>
      </c>
      <c r="BZ22">
        <f t="shared" si="17"/>
        <v>0</v>
      </c>
      <c r="CA22">
        <f t="shared" si="18"/>
        <v>0</v>
      </c>
      <c r="CB22">
        <f t="shared" si="19"/>
        <v>0</v>
      </c>
      <c r="CC22">
        <f t="shared" si="20"/>
        <v>0</v>
      </c>
      <c r="CD22">
        <f t="shared" si="21"/>
        <v>0</v>
      </c>
      <c r="CE22">
        <f t="shared" si="22"/>
        <v>0</v>
      </c>
      <c r="CF22">
        <f t="shared" si="23"/>
        <v>0</v>
      </c>
      <c r="CG22">
        <f t="shared" si="24"/>
        <v>0</v>
      </c>
      <c r="CH22">
        <f t="shared" si="25"/>
        <v>0</v>
      </c>
      <c r="CI22">
        <f t="shared" si="26"/>
        <v>0</v>
      </c>
      <c r="CJ22">
        <f t="shared" si="27"/>
        <v>0</v>
      </c>
      <c r="CK22">
        <f t="shared" si="28"/>
        <v>0</v>
      </c>
      <c r="CL22">
        <f t="shared" si="29"/>
        <v>0</v>
      </c>
      <c r="CM22">
        <f t="shared" si="30"/>
        <v>0</v>
      </c>
      <c r="CN22">
        <f t="shared" si="31"/>
        <v>0</v>
      </c>
    </row>
    <row r="23" spans="1:92">
      <c r="A23" s="1">
        <v>15</v>
      </c>
      <c r="B23" s="1" t="s">
        <v>367</v>
      </c>
      <c r="C23" s="1" t="s">
        <v>368</v>
      </c>
      <c r="D23" s="1" t="s">
        <v>304</v>
      </c>
      <c r="E23" s="96" t="s">
        <v>125</v>
      </c>
      <c r="F23" s="1" t="s">
        <v>186</v>
      </c>
      <c r="N23" s="62">
        <v>99</v>
      </c>
      <c r="O23" s="63">
        <v>4</v>
      </c>
      <c r="P23" s="70">
        <v>67.5</v>
      </c>
      <c r="Q23" s="70">
        <v>6.5</v>
      </c>
      <c r="U23" s="63">
        <v>8</v>
      </c>
      <c r="V23" s="63">
        <v>8</v>
      </c>
      <c r="AD23" s="62">
        <v>99</v>
      </c>
      <c r="BC23">
        <f t="shared" si="0"/>
        <v>206</v>
      </c>
      <c r="BD23" s="24">
        <f>IF($O$4&gt;0,(LARGE(($N23,$V23,$AD23,$AL23,$AT23,$BB23),1)),"0")</f>
        <v>99</v>
      </c>
      <c r="BE23" s="24">
        <f t="shared" si="1"/>
        <v>107</v>
      </c>
      <c r="BK23">
        <f t="shared" si="2"/>
        <v>0</v>
      </c>
      <c r="BL23">
        <f t="shared" si="3"/>
        <v>0</v>
      </c>
      <c r="BM23">
        <f t="shared" si="4"/>
        <v>0</v>
      </c>
      <c r="BN23">
        <f t="shared" si="5"/>
        <v>0</v>
      </c>
      <c r="BO23">
        <f t="shared" si="6"/>
        <v>0</v>
      </c>
      <c r="BP23">
        <f t="shared" si="7"/>
        <v>4</v>
      </c>
      <c r="BQ23">
        <f t="shared" si="8"/>
        <v>67.5</v>
      </c>
      <c r="BR23">
        <f t="shared" si="9"/>
        <v>0</v>
      </c>
      <c r="BS23">
        <f t="shared" si="10"/>
        <v>0</v>
      </c>
      <c r="BT23">
        <f t="shared" si="11"/>
        <v>4</v>
      </c>
      <c r="BU23">
        <f t="shared" si="12"/>
        <v>0</v>
      </c>
      <c r="BV23">
        <f t="shared" si="13"/>
        <v>0</v>
      </c>
      <c r="BW23">
        <f t="shared" si="14"/>
        <v>0</v>
      </c>
      <c r="BX23">
        <f t="shared" si="15"/>
        <v>0</v>
      </c>
      <c r="BY23">
        <f t="shared" si="16"/>
        <v>0</v>
      </c>
      <c r="BZ23">
        <f t="shared" si="17"/>
        <v>0</v>
      </c>
      <c r="CA23">
        <f t="shared" si="18"/>
        <v>0</v>
      </c>
      <c r="CB23">
        <f t="shared" si="19"/>
        <v>0</v>
      </c>
      <c r="CC23">
        <f t="shared" si="20"/>
        <v>0</v>
      </c>
      <c r="CD23">
        <f t="shared" si="21"/>
        <v>0</v>
      </c>
      <c r="CE23">
        <f t="shared" si="22"/>
        <v>0</v>
      </c>
      <c r="CF23">
        <f t="shared" si="23"/>
        <v>0</v>
      </c>
      <c r="CG23">
        <f t="shared" si="24"/>
        <v>0</v>
      </c>
      <c r="CH23">
        <f t="shared" si="25"/>
        <v>0</v>
      </c>
      <c r="CI23">
        <f t="shared" si="26"/>
        <v>0</v>
      </c>
      <c r="CJ23">
        <f t="shared" si="27"/>
        <v>0</v>
      </c>
      <c r="CK23">
        <f t="shared" si="28"/>
        <v>0</v>
      </c>
      <c r="CL23">
        <f t="shared" si="29"/>
        <v>0</v>
      </c>
      <c r="CM23">
        <f t="shared" si="30"/>
        <v>0</v>
      </c>
      <c r="CN23">
        <f t="shared" si="31"/>
        <v>0</v>
      </c>
    </row>
    <row r="24" spans="1:92">
      <c r="A24" s="1">
        <v>16</v>
      </c>
      <c r="B24" s="1" t="s">
        <v>258</v>
      </c>
      <c r="C24" s="1" t="s">
        <v>181</v>
      </c>
      <c r="D24" s="1" t="s">
        <v>259</v>
      </c>
      <c r="E24" s="96" t="s">
        <v>333</v>
      </c>
      <c r="F24" s="1" t="s">
        <v>183</v>
      </c>
      <c r="G24" s="62">
        <v>16</v>
      </c>
      <c r="H24" s="67">
        <v>67.5</v>
      </c>
      <c r="I24" s="67">
        <v>6.5</v>
      </c>
      <c r="M24" s="62">
        <v>8</v>
      </c>
      <c r="N24" s="62">
        <v>8</v>
      </c>
      <c r="V24" s="63">
        <v>99</v>
      </c>
      <c r="AD24" s="62">
        <v>99</v>
      </c>
      <c r="BC24">
        <f t="shared" si="0"/>
        <v>206</v>
      </c>
      <c r="BD24" s="24">
        <f>IF($O$4&gt;0,(LARGE(($N24,$V24,$AD24,$AL24,$AT24,$BB24),1)),"0")</f>
        <v>99</v>
      </c>
      <c r="BE24" s="24">
        <f t="shared" si="1"/>
        <v>107</v>
      </c>
      <c r="BK24">
        <f t="shared" si="2"/>
        <v>16</v>
      </c>
      <c r="BL24">
        <f t="shared" si="3"/>
        <v>67.5</v>
      </c>
      <c r="BM24">
        <f t="shared" si="4"/>
        <v>0</v>
      </c>
      <c r="BN24">
        <f t="shared" si="5"/>
        <v>0</v>
      </c>
      <c r="BO24">
        <f t="shared" si="6"/>
        <v>16</v>
      </c>
      <c r="BP24">
        <f t="shared" si="7"/>
        <v>0</v>
      </c>
      <c r="BQ24">
        <f t="shared" si="8"/>
        <v>0</v>
      </c>
      <c r="BR24">
        <f t="shared" si="9"/>
        <v>0</v>
      </c>
      <c r="BS24">
        <f t="shared" si="10"/>
        <v>0</v>
      </c>
      <c r="BT24">
        <f t="shared" si="11"/>
        <v>0</v>
      </c>
      <c r="BU24">
        <f t="shared" si="12"/>
        <v>0</v>
      </c>
      <c r="BV24">
        <f t="shared" si="13"/>
        <v>0</v>
      </c>
      <c r="BW24">
        <f t="shared" si="14"/>
        <v>0</v>
      </c>
      <c r="BX24">
        <f t="shared" si="15"/>
        <v>0</v>
      </c>
      <c r="BY24">
        <f t="shared" si="16"/>
        <v>0</v>
      </c>
      <c r="BZ24">
        <f t="shared" si="17"/>
        <v>0</v>
      </c>
      <c r="CA24">
        <f t="shared" si="18"/>
        <v>0</v>
      </c>
      <c r="CB24">
        <f t="shared" si="19"/>
        <v>0</v>
      </c>
      <c r="CC24">
        <f t="shared" si="20"/>
        <v>0</v>
      </c>
      <c r="CD24">
        <f t="shared" si="21"/>
        <v>0</v>
      </c>
      <c r="CE24">
        <f t="shared" si="22"/>
        <v>0</v>
      </c>
      <c r="CF24">
        <f t="shared" si="23"/>
        <v>0</v>
      </c>
      <c r="CG24">
        <f t="shared" si="24"/>
        <v>0</v>
      </c>
      <c r="CH24">
        <f t="shared" si="25"/>
        <v>0</v>
      </c>
      <c r="CI24">
        <f t="shared" si="26"/>
        <v>0</v>
      </c>
      <c r="CJ24">
        <f t="shared" si="27"/>
        <v>0</v>
      </c>
      <c r="CK24">
        <f t="shared" si="28"/>
        <v>0</v>
      </c>
      <c r="CL24">
        <f t="shared" si="29"/>
        <v>0</v>
      </c>
      <c r="CM24">
        <f t="shared" si="30"/>
        <v>0</v>
      </c>
      <c r="CN24">
        <f t="shared" si="31"/>
        <v>0</v>
      </c>
    </row>
    <row r="25" spans="1:92">
      <c r="A25" s="1">
        <v>17</v>
      </c>
      <c r="E25" s="1"/>
      <c r="G25" s="29"/>
      <c r="H25" s="120"/>
      <c r="I25" s="120"/>
      <c r="J25" s="120"/>
      <c r="K25" s="29"/>
      <c r="N25" s="62">
        <v>99</v>
      </c>
      <c r="V25" s="63">
        <v>99</v>
      </c>
      <c r="AD25" s="62">
        <v>99</v>
      </c>
      <c r="BC25">
        <f t="shared" si="0"/>
        <v>297</v>
      </c>
      <c r="BD25" s="24">
        <f>IF($O$4&gt;0,(LARGE(($N25,$V25,$AD25,$AL25,$AT25,$BB25),1)),"0")</f>
        <v>99</v>
      </c>
      <c r="BE25" s="24">
        <f t="shared" si="1"/>
        <v>198</v>
      </c>
      <c r="BK25">
        <f t="shared" si="2"/>
        <v>0</v>
      </c>
      <c r="BL25">
        <f t="shared" si="3"/>
        <v>0</v>
      </c>
      <c r="BM25">
        <f t="shared" si="4"/>
        <v>0</v>
      </c>
      <c r="BN25">
        <f t="shared" si="5"/>
        <v>0</v>
      </c>
      <c r="BO25">
        <f t="shared" si="6"/>
        <v>0</v>
      </c>
      <c r="BP25">
        <f t="shared" si="7"/>
        <v>0</v>
      </c>
      <c r="BQ25">
        <f t="shared" si="8"/>
        <v>0</v>
      </c>
      <c r="BR25">
        <f t="shared" si="9"/>
        <v>0</v>
      </c>
      <c r="BS25">
        <f t="shared" si="10"/>
        <v>0</v>
      </c>
      <c r="BT25">
        <f t="shared" si="11"/>
        <v>0</v>
      </c>
      <c r="BU25">
        <f t="shared" si="12"/>
        <v>0</v>
      </c>
      <c r="BV25">
        <f t="shared" si="13"/>
        <v>0</v>
      </c>
      <c r="BW25">
        <f t="shared" si="14"/>
        <v>0</v>
      </c>
      <c r="BX25">
        <f t="shared" si="15"/>
        <v>0</v>
      </c>
      <c r="BY25">
        <f t="shared" si="16"/>
        <v>0</v>
      </c>
      <c r="BZ25">
        <f t="shared" si="17"/>
        <v>0</v>
      </c>
      <c r="CA25">
        <f t="shared" si="18"/>
        <v>0</v>
      </c>
      <c r="CB25">
        <f t="shared" si="19"/>
        <v>0</v>
      </c>
      <c r="CC25">
        <f t="shared" si="20"/>
        <v>0</v>
      </c>
      <c r="CD25">
        <f t="shared" si="21"/>
        <v>0</v>
      </c>
      <c r="CE25">
        <f t="shared" si="22"/>
        <v>0</v>
      </c>
      <c r="CF25">
        <f t="shared" si="23"/>
        <v>0</v>
      </c>
      <c r="CG25">
        <f t="shared" si="24"/>
        <v>0</v>
      </c>
      <c r="CH25">
        <f t="shared" si="25"/>
        <v>0</v>
      </c>
      <c r="CI25">
        <f t="shared" si="26"/>
        <v>0</v>
      </c>
      <c r="CJ25">
        <f t="shared" si="27"/>
        <v>0</v>
      </c>
      <c r="CK25">
        <f t="shared" si="28"/>
        <v>0</v>
      </c>
      <c r="CL25">
        <f t="shared" si="29"/>
        <v>0</v>
      </c>
      <c r="CM25">
        <f t="shared" si="30"/>
        <v>0</v>
      </c>
      <c r="CN25">
        <f t="shared" si="31"/>
        <v>0</v>
      </c>
    </row>
    <row r="26" spans="1:92">
      <c r="A26" s="1">
        <v>17</v>
      </c>
      <c r="E26" s="1"/>
      <c r="G26" s="1"/>
      <c r="H26" s="1"/>
      <c r="I26" s="1"/>
      <c r="J26" s="1"/>
      <c r="K26" s="1"/>
      <c r="N26" s="62">
        <v>99</v>
      </c>
      <c r="V26" s="63">
        <v>99</v>
      </c>
      <c r="AD26" s="62">
        <v>99</v>
      </c>
      <c r="BC26">
        <f t="shared" si="0"/>
        <v>297</v>
      </c>
      <c r="BD26" s="24">
        <f>IF($O$4&gt;0,(LARGE(($N26,$V26,$AD26,$AL26,$AT26,$BB26),1)),"0")</f>
        <v>99</v>
      </c>
      <c r="BE26" s="24">
        <f t="shared" si="1"/>
        <v>198</v>
      </c>
      <c r="BK26">
        <f t="shared" si="2"/>
        <v>0</v>
      </c>
      <c r="BL26">
        <f t="shared" si="3"/>
        <v>0</v>
      </c>
      <c r="BM26">
        <f t="shared" si="4"/>
        <v>0</v>
      </c>
      <c r="BN26">
        <f t="shared" si="5"/>
        <v>0</v>
      </c>
      <c r="BO26">
        <f t="shared" si="6"/>
        <v>0</v>
      </c>
      <c r="BP26">
        <f t="shared" si="7"/>
        <v>0</v>
      </c>
      <c r="BQ26">
        <f t="shared" si="8"/>
        <v>0</v>
      </c>
      <c r="BR26">
        <f t="shared" si="9"/>
        <v>0</v>
      </c>
      <c r="BS26">
        <f t="shared" si="10"/>
        <v>0</v>
      </c>
      <c r="BT26">
        <f t="shared" si="11"/>
        <v>0</v>
      </c>
      <c r="BU26">
        <f t="shared" si="12"/>
        <v>0</v>
      </c>
      <c r="BV26">
        <f t="shared" si="13"/>
        <v>0</v>
      </c>
      <c r="BW26">
        <f t="shared" si="14"/>
        <v>0</v>
      </c>
      <c r="BX26">
        <f t="shared" si="15"/>
        <v>0</v>
      </c>
      <c r="BY26">
        <f t="shared" si="16"/>
        <v>0</v>
      </c>
      <c r="BZ26">
        <f t="shared" si="17"/>
        <v>0</v>
      </c>
      <c r="CA26">
        <f t="shared" si="18"/>
        <v>0</v>
      </c>
      <c r="CB26">
        <f t="shared" si="19"/>
        <v>0</v>
      </c>
      <c r="CC26">
        <f t="shared" si="20"/>
        <v>0</v>
      </c>
      <c r="CD26">
        <f t="shared" si="21"/>
        <v>0</v>
      </c>
      <c r="CE26">
        <f t="shared" si="22"/>
        <v>0</v>
      </c>
      <c r="CF26">
        <f t="shared" si="23"/>
        <v>0</v>
      </c>
      <c r="CG26">
        <f t="shared" si="24"/>
        <v>0</v>
      </c>
      <c r="CH26">
        <f t="shared" si="25"/>
        <v>0</v>
      </c>
      <c r="CI26">
        <f t="shared" si="26"/>
        <v>0</v>
      </c>
      <c r="CJ26">
        <f t="shared" si="27"/>
        <v>0</v>
      </c>
      <c r="CK26">
        <f t="shared" si="28"/>
        <v>0</v>
      </c>
      <c r="CL26">
        <f t="shared" si="29"/>
        <v>0</v>
      </c>
      <c r="CM26">
        <f t="shared" si="30"/>
        <v>0</v>
      </c>
      <c r="CN26">
        <f t="shared" si="31"/>
        <v>0</v>
      </c>
    </row>
    <row r="27" spans="1:92">
      <c r="A27" s="1">
        <v>17</v>
      </c>
      <c r="E27" s="1"/>
      <c r="G27" s="1"/>
      <c r="H27" s="1"/>
      <c r="I27" s="1"/>
      <c r="J27" s="1"/>
      <c r="K27" s="1"/>
      <c r="N27" s="62">
        <v>99</v>
      </c>
      <c r="V27" s="63">
        <v>99</v>
      </c>
      <c r="AD27" s="62">
        <v>99</v>
      </c>
      <c r="BC27">
        <f t="shared" si="0"/>
        <v>297</v>
      </c>
      <c r="BD27" s="24">
        <f>IF($O$4&gt;0,(LARGE(($N27,$V27,$AD27,$AL27,$AT27,$BB27),1)),"0")</f>
        <v>99</v>
      </c>
      <c r="BE27" s="24">
        <f t="shared" si="1"/>
        <v>198</v>
      </c>
      <c r="BK27">
        <f t="shared" si="2"/>
        <v>0</v>
      </c>
      <c r="BL27">
        <f t="shared" si="3"/>
        <v>0</v>
      </c>
      <c r="BM27">
        <f t="shared" si="4"/>
        <v>0</v>
      </c>
      <c r="BN27">
        <f t="shared" si="5"/>
        <v>0</v>
      </c>
      <c r="BO27">
        <f t="shared" si="6"/>
        <v>0</v>
      </c>
      <c r="BP27">
        <f t="shared" si="7"/>
        <v>0</v>
      </c>
      <c r="BQ27">
        <f t="shared" si="8"/>
        <v>0</v>
      </c>
      <c r="BR27">
        <f t="shared" si="9"/>
        <v>0</v>
      </c>
      <c r="BS27">
        <f t="shared" si="10"/>
        <v>0</v>
      </c>
      <c r="BT27">
        <f t="shared" si="11"/>
        <v>0</v>
      </c>
      <c r="BU27">
        <f t="shared" si="12"/>
        <v>0</v>
      </c>
      <c r="BV27">
        <f t="shared" si="13"/>
        <v>0</v>
      </c>
      <c r="BW27">
        <f t="shared" si="14"/>
        <v>0</v>
      </c>
      <c r="BX27">
        <f t="shared" si="15"/>
        <v>0</v>
      </c>
      <c r="BY27">
        <f t="shared" si="16"/>
        <v>0</v>
      </c>
      <c r="BZ27">
        <f t="shared" si="17"/>
        <v>0</v>
      </c>
      <c r="CA27">
        <f t="shared" si="18"/>
        <v>0</v>
      </c>
      <c r="CB27">
        <f t="shared" si="19"/>
        <v>0</v>
      </c>
      <c r="CC27">
        <f t="shared" si="20"/>
        <v>0</v>
      </c>
      <c r="CD27">
        <f t="shared" si="21"/>
        <v>0</v>
      </c>
      <c r="CE27">
        <f t="shared" si="22"/>
        <v>0</v>
      </c>
      <c r="CF27">
        <f t="shared" si="23"/>
        <v>0</v>
      </c>
      <c r="CG27">
        <f t="shared" si="24"/>
        <v>0</v>
      </c>
      <c r="CH27">
        <f t="shared" si="25"/>
        <v>0</v>
      </c>
      <c r="CI27">
        <f t="shared" si="26"/>
        <v>0</v>
      </c>
      <c r="CJ27">
        <f t="shared" si="27"/>
        <v>0</v>
      </c>
      <c r="CK27">
        <f t="shared" si="28"/>
        <v>0</v>
      </c>
      <c r="CL27">
        <f t="shared" si="29"/>
        <v>0</v>
      </c>
      <c r="CM27">
        <f t="shared" si="30"/>
        <v>0</v>
      </c>
      <c r="CN27">
        <f t="shared" si="31"/>
        <v>0</v>
      </c>
    </row>
    <row r="28" spans="1:92">
      <c r="A28" s="1">
        <v>17</v>
      </c>
      <c r="E28" s="1"/>
      <c r="G28" s="1"/>
      <c r="H28" s="1"/>
      <c r="I28" s="1"/>
      <c r="J28" s="1"/>
      <c r="K28" s="1"/>
      <c r="N28" s="62">
        <v>99</v>
      </c>
      <c r="V28" s="63">
        <v>99</v>
      </c>
      <c r="AD28" s="62">
        <v>99</v>
      </c>
      <c r="BC28">
        <f t="shared" si="0"/>
        <v>297</v>
      </c>
      <c r="BD28" s="24">
        <f>IF($O$4&gt;0,(LARGE(($N28,$V28,$AD28,$AL28,$AT28,$BB28),1)),"0")</f>
        <v>99</v>
      </c>
      <c r="BE28" s="24">
        <f t="shared" si="1"/>
        <v>198</v>
      </c>
      <c r="BK28">
        <f t="shared" si="2"/>
        <v>0</v>
      </c>
      <c r="BL28">
        <f t="shared" si="3"/>
        <v>0</v>
      </c>
      <c r="BM28">
        <f t="shared" si="4"/>
        <v>0</v>
      </c>
      <c r="BN28">
        <f t="shared" si="5"/>
        <v>0</v>
      </c>
      <c r="BO28">
        <f t="shared" si="6"/>
        <v>0</v>
      </c>
      <c r="BP28">
        <f t="shared" si="7"/>
        <v>0</v>
      </c>
      <c r="BQ28">
        <f t="shared" si="8"/>
        <v>0</v>
      </c>
      <c r="BR28">
        <f t="shared" si="9"/>
        <v>0</v>
      </c>
      <c r="BS28">
        <f t="shared" si="10"/>
        <v>0</v>
      </c>
      <c r="BT28">
        <f t="shared" si="11"/>
        <v>0</v>
      </c>
      <c r="BU28">
        <f t="shared" si="12"/>
        <v>0</v>
      </c>
      <c r="BV28">
        <f t="shared" si="13"/>
        <v>0</v>
      </c>
      <c r="BW28">
        <f t="shared" si="14"/>
        <v>0</v>
      </c>
      <c r="BX28">
        <f t="shared" si="15"/>
        <v>0</v>
      </c>
      <c r="BY28">
        <f t="shared" si="16"/>
        <v>0</v>
      </c>
      <c r="BZ28">
        <f t="shared" si="17"/>
        <v>0</v>
      </c>
      <c r="CA28">
        <f t="shared" si="18"/>
        <v>0</v>
      </c>
      <c r="CB28">
        <f t="shared" si="19"/>
        <v>0</v>
      </c>
      <c r="CC28">
        <f t="shared" si="20"/>
        <v>0</v>
      </c>
      <c r="CD28">
        <f t="shared" si="21"/>
        <v>0</v>
      </c>
      <c r="CE28">
        <f t="shared" si="22"/>
        <v>0</v>
      </c>
      <c r="CF28">
        <f t="shared" si="23"/>
        <v>0</v>
      </c>
      <c r="CG28">
        <f t="shared" si="24"/>
        <v>0</v>
      </c>
      <c r="CH28">
        <f t="shared" si="25"/>
        <v>0</v>
      </c>
      <c r="CI28">
        <f t="shared" si="26"/>
        <v>0</v>
      </c>
      <c r="CJ28">
        <f t="shared" si="27"/>
        <v>0</v>
      </c>
      <c r="CK28">
        <f t="shared" si="28"/>
        <v>0</v>
      </c>
      <c r="CL28">
        <f t="shared" si="29"/>
        <v>0</v>
      </c>
      <c r="CM28">
        <f t="shared" si="30"/>
        <v>0</v>
      </c>
      <c r="CN28">
        <f t="shared" si="31"/>
        <v>0</v>
      </c>
    </row>
    <row r="29" spans="1:92">
      <c r="A29" s="1">
        <v>17</v>
      </c>
      <c r="E29" s="1"/>
      <c r="G29" s="1"/>
      <c r="H29" s="1"/>
      <c r="I29" s="1"/>
      <c r="J29" s="1"/>
      <c r="K29" s="1"/>
      <c r="N29" s="62">
        <v>99</v>
      </c>
      <c r="V29" s="63">
        <v>99</v>
      </c>
      <c r="AD29" s="62">
        <v>99</v>
      </c>
      <c r="BC29">
        <f t="shared" si="0"/>
        <v>297</v>
      </c>
      <c r="BD29" s="24">
        <f>IF($O$4&gt;0,(LARGE(($N29,$V29,$AD29,$AL29,$AT29,$BB29),1)),"0")</f>
        <v>99</v>
      </c>
      <c r="BE29" s="24">
        <f t="shared" si="1"/>
        <v>198</v>
      </c>
      <c r="BK29">
        <f t="shared" si="2"/>
        <v>0</v>
      </c>
      <c r="BL29">
        <f t="shared" si="3"/>
        <v>0</v>
      </c>
      <c r="BM29">
        <f t="shared" si="4"/>
        <v>0</v>
      </c>
      <c r="BN29">
        <f t="shared" si="5"/>
        <v>0</v>
      </c>
      <c r="BO29">
        <f t="shared" si="6"/>
        <v>0</v>
      </c>
      <c r="BP29">
        <f t="shared" si="7"/>
        <v>0</v>
      </c>
      <c r="BQ29">
        <f t="shared" si="8"/>
        <v>0</v>
      </c>
      <c r="BR29">
        <f t="shared" si="9"/>
        <v>0</v>
      </c>
      <c r="BS29">
        <f t="shared" si="10"/>
        <v>0</v>
      </c>
      <c r="BT29">
        <f t="shared" si="11"/>
        <v>0</v>
      </c>
      <c r="BU29">
        <f t="shared" si="12"/>
        <v>0</v>
      </c>
      <c r="BV29">
        <f t="shared" si="13"/>
        <v>0</v>
      </c>
      <c r="BW29">
        <f t="shared" si="14"/>
        <v>0</v>
      </c>
      <c r="BX29">
        <f t="shared" si="15"/>
        <v>0</v>
      </c>
      <c r="BY29">
        <f t="shared" si="16"/>
        <v>0</v>
      </c>
      <c r="BZ29">
        <f t="shared" si="17"/>
        <v>0</v>
      </c>
      <c r="CA29">
        <f t="shared" si="18"/>
        <v>0</v>
      </c>
      <c r="CB29">
        <f t="shared" si="19"/>
        <v>0</v>
      </c>
      <c r="CC29">
        <f t="shared" si="20"/>
        <v>0</v>
      </c>
      <c r="CD29">
        <f t="shared" si="21"/>
        <v>0</v>
      </c>
      <c r="CE29">
        <f t="shared" si="22"/>
        <v>0</v>
      </c>
      <c r="CF29">
        <f t="shared" si="23"/>
        <v>0</v>
      </c>
      <c r="CG29">
        <f t="shared" si="24"/>
        <v>0</v>
      </c>
      <c r="CH29">
        <f t="shared" si="25"/>
        <v>0</v>
      </c>
      <c r="CI29">
        <f t="shared" si="26"/>
        <v>0</v>
      </c>
      <c r="CJ29">
        <f t="shared" si="27"/>
        <v>0</v>
      </c>
      <c r="CK29">
        <f t="shared" si="28"/>
        <v>0</v>
      </c>
      <c r="CL29">
        <f t="shared" si="29"/>
        <v>0</v>
      </c>
      <c r="CM29">
        <f t="shared" si="30"/>
        <v>0</v>
      </c>
      <c r="CN29">
        <f t="shared" si="31"/>
        <v>0</v>
      </c>
    </row>
    <row r="30" spans="1:92">
      <c r="A30" s="1">
        <v>17</v>
      </c>
      <c r="E30" s="1"/>
      <c r="G30" s="1"/>
      <c r="H30" s="1"/>
      <c r="I30" s="1"/>
      <c r="J30" s="1"/>
      <c r="K30" s="1"/>
      <c r="N30" s="62">
        <v>99</v>
      </c>
      <c r="V30" s="63">
        <v>99</v>
      </c>
      <c r="AD30" s="62">
        <v>99</v>
      </c>
      <c r="BC30">
        <f t="shared" si="0"/>
        <v>297</v>
      </c>
      <c r="BD30" s="24">
        <f>IF($O$4&gt;0,(LARGE(($N30,$V30,$AD30,$AL30,$AT30,$BB30),1)),"0")</f>
        <v>99</v>
      </c>
      <c r="BE30" s="24">
        <f t="shared" si="1"/>
        <v>198</v>
      </c>
      <c r="BK30">
        <f t="shared" si="2"/>
        <v>0</v>
      </c>
      <c r="BL30">
        <f t="shared" si="3"/>
        <v>0</v>
      </c>
      <c r="BM30">
        <f t="shared" si="4"/>
        <v>0</v>
      </c>
      <c r="BN30">
        <f t="shared" si="5"/>
        <v>0</v>
      </c>
      <c r="BO30">
        <f t="shared" si="6"/>
        <v>0</v>
      </c>
      <c r="BP30">
        <f t="shared" si="7"/>
        <v>0</v>
      </c>
      <c r="BQ30">
        <f t="shared" si="8"/>
        <v>0</v>
      </c>
      <c r="BR30">
        <f t="shared" si="9"/>
        <v>0</v>
      </c>
      <c r="BS30">
        <f t="shared" si="10"/>
        <v>0</v>
      </c>
      <c r="BT30">
        <f t="shared" si="11"/>
        <v>0</v>
      </c>
      <c r="BU30">
        <f t="shared" si="12"/>
        <v>0</v>
      </c>
      <c r="BV30">
        <f t="shared" si="13"/>
        <v>0</v>
      </c>
      <c r="BW30">
        <f t="shared" si="14"/>
        <v>0</v>
      </c>
      <c r="BX30">
        <f t="shared" si="15"/>
        <v>0</v>
      </c>
      <c r="BY30">
        <f t="shared" si="16"/>
        <v>0</v>
      </c>
      <c r="BZ30">
        <f t="shared" si="17"/>
        <v>0</v>
      </c>
      <c r="CA30">
        <f t="shared" si="18"/>
        <v>0</v>
      </c>
      <c r="CB30">
        <f t="shared" si="19"/>
        <v>0</v>
      </c>
      <c r="CC30">
        <f t="shared" si="20"/>
        <v>0</v>
      </c>
      <c r="CD30">
        <f t="shared" si="21"/>
        <v>0</v>
      </c>
      <c r="CE30">
        <f t="shared" si="22"/>
        <v>0</v>
      </c>
      <c r="CF30">
        <f t="shared" si="23"/>
        <v>0</v>
      </c>
      <c r="CG30">
        <f t="shared" si="24"/>
        <v>0</v>
      </c>
      <c r="CH30">
        <f t="shared" si="25"/>
        <v>0</v>
      </c>
      <c r="CI30">
        <f t="shared" si="26"/>
        <v>0</v>
      </c>
      <c r="CJ30">
        <f t="shared" si="27"/>
        <v>0</v>
      </c>
      <c r="CK30">
        <f t="shared" si="28"/>
        <v>0</v>
      </c>
      <c r="CL30">
        <f t="shared" si="29"/>
        <v>0</v>
      </c>
      <c r="CM30">
        <f t="shared" si="30"/>
        <v>0</v>
      </c>
      <c r="CN30">
        <f t="shared" si="31"/>
        <v>0</v>
      </c>
    </row>
    <row r="31" spans="1:92">
      <c r="A31" s="1">
        <v>17</v>
      </c>
      <c r="E31" s="1"/>
      <c r="G31" s="1"/>
      <c r="H31" s="1"/>
      <c r="I31" s="1"/>
      <c r="J31" s="1"/>
      <c r="K31" s="1"/>
      <c r="N31" s="62">
        <v>99</v>
      </c>
      <c r="V31" s="63">
        <v>99</v>
      </c>
      <c r="AD31" s="62">
        <v>99</v>
      </c>
      <c r="BC31">
        <f t="shared" si="0"/>
        <v>297</v>
      </c>
      <c r="BD31" s="24">
        <f>IF($O$4&gt;0,(LARGE(($N31,$V31,$AD31,$AL31,$AT31,$BB31),1)),"0")</f>
        <v>99</v>
      </c>
      <c r="BE31" s="24">
        <f t="shared" si="1"/>
        <v>198</v>
      </c>
      <c r="BK31">
        <f t="shared" si="2"/>
        <v>0</v>
      </c>
      <c r="BL31">
        <f t="shared" si="3"/>
        <v>0</v>
      </c>
      <c r="BM31">
        <f t="shared" si="4"/>
        <v>0</v>
      </c>
      <c r="BN31">
        <f t="shared" si="5"/>
        <v>0</v>
      </c>
      <c r="BO31">
        <f t="shared" si="6"/>
        <v>0</v>
      </c>
      <c r="BP31">
        <f t="shared" si="7"/>
        <v>0</v>
      </c>
      <c r="BQ31">
        <f t="shared" si="8"/>
        <v>0</v>
      </c>
      <c r="BR31">
        <f t="shared" si="9"/>
        <v>0</v>
      </c>
      <c r="BS31">
        <f t="shared" si="10"/>
        <v>0</v>
      </c>
      <c r="BT31">
        <f t="shared" si="11"/>
        <v>0</v>
      </c>
      <c r="BU31">
        <f t="shared" si="12"/>
        <v>0</v>
      </c>
      <c r="BV31">
        <f t="shared" si="13"/>
        <v>0</v>
      </c>
      <c r="BW31">
        <f t="shared" si="14"/>
        <v>0</v>
      </c>
      <c r="BX31">
        <f t="shared" si="15"/>
        <v>0</v>
      </c>
      <c r="BY31">
        <f t="shared" si="16"/>
        <v>0</v>
      </c>
      <c r="BZ31">
        <f t="shared" si="17"/>
        <v>0</v>
      </c>
      <c r="CA31">
        <f t="shared" si="18"/>
        <v>0</v>
      </c>
      <c r="CB31">
        <f t="shared" si="19"/>
        <v>0</v>
      </c>
      <c r="CC31">
        <f t="shared" si="20"/>
        <v>0</v>
      </c>
      <c r="CD31">
        <f t="shared" si="21"/>
        <v>0</v>
      </c>
      <c r="CE31">
        <f t="shared" si="22"/>
        <v>0</v>
      </c>
      <c r="CF31">
        <f t="shared" si="23"/>
        <v>0</v>
      </c>
      <c r="CG31">
        <f t="shared" si="24"/>
        <v>0</v>
      </c>
      <c r="CH31">
        <f t="shared" si="25"/>
        <v>0</v>
      </c>
      <c r="CI31">
        <f t="shared" si="26"/>
        <v>0</v>
      </c>
      <c r="CJ31">
        <f t="shared" si="27"/>
        <v>0</v>
      </c>
      <c r="CK31">
        <f t="shared" si="28"/>
        <v>0</v>
      </c>
      <c r="CL31">
        <f t="shared" si="29"/>
        <v>0</v>
      </c>
      <c r="CM31">
        <f t="shared" si="30"/>
        <v>0</v>
      </c>
      <c r="CN31">
        <f t="shared" si="31"/>
        <v>0</v>
      </c>
    </row>
    <row r="32" spans="1:92">
      <c r="A32" s="1">
        <v>17</v>
      </c>
      <c r="E32" s="1"/>
      <c r="G32" s="1"/>
      <c r="H32" s="1"/>
      <c r="I32" s="1"/>
      <c r="J32" s="1"/>
      <c r="K32" s="1"/>
      <c r="N32" s="62">
        <v>99</v>
      </c>
      <c r="V32" s="63">
        <v>99</v>
      </c>
      <c r="AD32" s="62">
        <v>99</v>
      </c>
      <c r="BC32">
        <f t="shared" si="0"/>
        <v>297</v>
      </c>
      <c r="BD32" s="24">
        <f>IF($O$4&gt;0,(LARGE(($N32,$V32,$AD32,$AL32,$AT32,$BB32),1)),"0")</f>
        <v>99</v>
      </c>
      <c r="BE32" s="24">
        <f t="shared" si="1"/>
        <v>198</v>
      </c>
      <c r="BK32">
        <f t="shared" si="2"/>
        <v>0</v>
      </c>
      <c r="BL32">
        <f t="shared" si="3"/>
        <v>0</v>
      </c>
      <c r="BM32">
        <f t="shared" si="4"/>
        <v>0</v>
      </c>
      <c r="BN32">
        <f t="shared" si="5"/>
        <v>0</v>
      </c>
      <c r="BO32">
        <f t="shared" si="6"/>
        <v>0</v>
      </c>
      <c r="BP32">
        <f t="shared" si="7"/>
        <v>0</v>
      </c>
      <c r="BQ32">
        <f t="shared" si="8"/>
        <v>0</v>
      </c>
      <c r="BR32">
        <f t="shared" si="9"/>
        <v>0</v>
      </c>
      <c r="BS32">
        <f t="shared" si="10"/>
        <v>0</v>
      </c>
      <c r="BT32">
        <f t="shared" si="11"/>
        <v>0</v>
      </c>
      <c r="BU32">
        <f t="shared" si="12"/>
        <v>0</v>
      </c>
      <c r="BV32">
        <f t="shared" si="13"/>
        <v>0</v>
      </c>
      <c r="BW32">
        <f t="shared" si="14"/>
        <v>0</v>
      </c>
      <c r="BX32">
        <f t="shared" si="15"/>
        <v>0</v>
      </c>
      <c r="BY32">
        <f t="shared" si="16"/>
        <v>0</v>
      </c>
      <c r="BZ32">
        <f t="shared" si="17"/>
        <v>0</v>
      </c>
      <c r="CA32">
        <f t="shared" si="18"/>
        <v>0</v>
      </c>
      <c r="CB32">
        <f t="shared" si="19"/>
        <v>0</v>
      </c>
      <c r="CC32">
        <f t="shared" si="20"/>
        <v>0</v>
      </c>
      <c r="CD32">
        <f t="shared" si="21"/>
        <v>0</v>
      </c>
      <c r="CE32">
        <f t="shared" si="22"/>
        <v>0</v>
      </c>
      <c r="CF32">
        <f t="shared" si="23"/>
        <v>0</v>
      </c>
      <c r="CG32">
        <f t="shared" si="24"/>
        <v>0</v>
      </c>
      <c r="CH32">
        <f t="shared" si="25"/>
        <v>0</v>
      </c>
      <c r="CI32">
        <f t="shared" si="26"/>
        <v>0</v>
      </c>
      <c r="CJ32">
        <f t="shared" si="27"/>
        <v>0</v>
      </c>
      <c r="CK32">
        <f t="shared" si="28"/>
        <v>0</v>
      </c>
      <c r="CL32">
        <f t="shared" si="29"/>
        <v>0</v>
      </c>
      <c r="CM32">
        <f t="shared" si="30"/>
        <v>0</v>
      </c>
      <c r="CN32">
        <f t="shared" si="31"/>
        <v>0</v>
      </c>
    </row>
    <row r="33" spans="1:92">
      <c r="A33" s="1">
        <v>17</v>
      </c>
      <c r="E33" s="1"/>
      <c r="G33" s="1"/>
      <c r="H33" s="1"/>
      <c r="I33" s="1"/>
      <c r="J33" s="1"/>
      <c r="K33" s="1"/>
      <c r="N33" s="62">
        <v>99</v>
      </c>
      <c r="V33" s="63">
        <v>99</v>
      </c>
      <c r="AD33" s="62">
        <v>99</v>
      </c>
      <c r="BC33">
        <f t="shared" si="0"/>
        <v>297</v>
      </c>
      <c r="BD33" s="24">
        <f>IF($O$4&gt;0,(LARGE(($N33,$V33,$AD33,$AL33,$AT33,$BB33),1)),"0")</f>
        <v>99</v>
      </c>
      <c r="BE33" s="24">
        <f t="shared" si="1"/>
        <v>198</v>
      </c>
      <c r="BK33">
        <f t="shared" si="2"/>
        <v>0</v>
      </c>
      <c r="BL33">
        <f t="shared" si="3"/>
        <v>0</v>
      </c>
      <c r="BM33">
        <f t="shared" si="4"/>
        <v>0</v>
      </c>
      <c r="BN33">
        <f t="shared" si="5"/>
        <v>0</v>
      </c>
      <c r="BO33">
        <f t="shared" si="6"/>
        <v>0</v>
      </c>
      <c r="BP33">
        <f t="shared" si="7"/>
        <v>0</v>
      </c>
      <c r="BQ33">
        <f t="shared" si="8"/>
        <v>0</v>
      </c>
      <c r="BR33">
        <f t="shared" si="9"/>
        <v>0</v>
      </c>
      <c r="BS33">
        <f t="shared" si="10"/>
        <v>0</v>
      </c>
      <c r="BT33">
        <f t="shared" si="11"/>
        <v>0</v>
      </c>
      <c r="BU33">
        <f t="shared" si="12"/>
        <v>0</v>
      </c>
      <c r="BV33">
        <f t="shared" si="13"/>
        <v>0</v>
      </c>
      <c r="BW33">
        <f t="shared" si="14"/>
        <v>0</v>
      </c>
      <c r="BX33">
        <f t="shared" si="15"/>
        <v>0</v>
      </c>
      <c r="BY33">
        <f t="shared" si="16"/>
        <v>0</v>
      </c>
      <c r="BZ33">
        <f t="shared" si="17"/>
        <v>0</v>
      </c>
      <c r="CA33">
        <f t="shared" si="18"/>
        <v>0</v>
      </c>
      <c r="CB33">
        <f t="shared" si="19"/>
        <v>0</v>
      </c>
      <c r="CC33">
        <f t="shared" si="20"/>
        <v>0</v>
      </c>
      <c r="CD33">
        <f t="shared" si="21"/>
        <v>0</v>
      </c>
      <c r="CE33">
        <f t="shared" si="22"/>
        <v>0</v>
      </c>
      <c r="CF33">
        <f t="shared" si="23"/>
        <v>0</v>
      </c>
      <c r="CG33">
        <f t="shared" si="24"/>
        <v>0</v>
      </c>
      <c r="CH33">
        <f t="shared" si="25"/>
        <v>0</v>
      </c>
      <c r="CI33">
        <f t="shared" si="26"/>
        <v>0</v>
      </c>
      <c r="CJ33">
        <f t="shared" si="27"/>
        <v>0</v>
      </c>
      <c r="CK33">
        <f t="shared" si="28"/>
        <v>0</v>
      </c>
      <c r="CL33">
        <f t="shared" si="29"/>
        <v>0</v>
      </c>
      <c r="CM33">
        <f t="shared" si="30"/>
        <v>0</v>
      </c>
      <c r="CN33">
        <f t="shared" si="31"/>
        <v>0</v>
      </c>
    </row>
    <row r="34" spans="1:92">
      <c r="A34" s="1">
        <v>17</v>
      </c>
      <c r="E34" s="1"/>
      <c r="G34" s="1"/>
      <c r="H34" s="1"/>
      <c r="I34" s="1"/>
      <c r="J34" s="1"/>
      <c r="K34" s="1"/>
      <c r="N34" s="62">
        <v>99</v>
      </c>
      <c r="V34" s="63">
        <v>99</v>
      </c>
      <c r="AD34" s="62">
        <v>99</v>
      </c>
      <c r="BC34">
        <f t="shared" si="0"/>
        <v>297</v>
      </c>
      <c r="BD34" s="24">
        <f>IF($O$4&gt;0,(LARGE(($N34,$V34,$AD34,$AL34,$AT34,$BB34),1)),"0")</f>
        <v>99</v>
      </c>
      <c r="BE34" s="24">
        <f t="shared" si="1"/>
        <v>198</v>
      </c>
      <c r="BK34">
        <f t="shared" si="2"/>
        <v>0</v>
      </c>
      <c r="BL34">
        <f t="shared" si="3"/>
        <v>0</v>
      </c>
      <c r="BM34">
        <f t="shared" si="4"/>
        <v>0</v>
      </c>
      <c r="BN34">
        <f t="shared" si="5"/>
        <v>0</v>
      </c>
      <c r="BO34">
        <f t="shared" si="6"/>
        <v>0</v>
      </c>
      <c r="BP34">
        <f t="shared" si="7"/>
        <v>0</v>
      </c>
      <c r="BQ34">
        <f t="shared" si="8"/>
        <v>0</v>
      </c>
      <c r="BR34">
        <f t="shared" si="9"/>
        <v>0</v>
      </c>
      <c r="BS34">
        <f t="shared" si="10"/>
        <v>0</v>
      </c>
      <c r="BT34">
        <f t="shared" si="11"/>
        <v>0</v>
      </c>
      <c r="BU34">
        <f t="shared" si="12"/>
        <v>0</v>
      </c>
      <c r="BV34">
        <f t="shared" si="13"/>
        <v>0</v>
      </c>
      <c r="BW34">
        <f t="shared" si="14"/>
        <v>0</v>
      </c>
      <c r="BX34">
        <f t="shared" si="15"/>
        <v>0</v>
      </c>
      <c r="BY34">
        <f t="shared" si="16"/>
        <v>0</v>
      </c>
      <c r="BZ34">
        <f t="shared" si="17"/>
        <v>0</v>
      </c>
      <c r="CA34">
        <f t="shared" si="18"/>
        <v>0</v>
      </c>
      <c r="CB34">
        <f t="shared" si="19"/>
        <v>0</v>
      </c>
      <c r="CC34">
        <f t="shared" si="20"/>
        <v>0</v>
      </c>
      <c r="CD34">
        <f t="shared" si="21"/>
        <v>0</v>
      </c>
      <c r="CE34">
        <f t="shared" si="22"/>
        <v>0</v>
      </c>
      <c r="CF34">
        <f t="shared" si="23"/>
        <v>0</v>
      </c>
      <c r="CG34">
        <f t="shared" si="24"/>
        <v>0</v>
      </c>
      <c r="CH34">
        <f t="shared" si="25"/>
        <v>0</v>
      </c>
      <c r="CI34">
        <f t="shared" si="26"/>
        <v>0</v>
      </c>
      <c r="CJ34">
        <f t="shared" si="27"/>
        <v>0</v>
      </c>
      <c r="CK34">
        <f t="shared" si="28"/>
        <v>0</v>
      </c>
      <c r="CL34">
        <f t="shared" si="29"/>
        <v>0</v>
      </c>
      <c r="CM34">
        <f t="shared" si="30"/>
        <v>0</v>
      </c>
      <c r="CN34">
        <f t="shared" si="31"/>
        <v>0</v>
      </c>
    </row>
    <row r="35" spans="1:92">
      <c r="A35" s="1">
        <v>17</v>
      </c>
      <c r="E35" s="96" t="s">
        <v>333</v>
      </c>
      <c r="G35" s="119"/>
      <c r="H35" s="121"/>
      <c r="I35" s="121"/>
      <c r="J35" s="119"/>
      <c r="K35" s="121"/>
      <c r="N35" s="62">
        <v>99</v>
      </c>
      <c r="V35" s="63">
        <v>99</v>
      </c>
      <c r="AD35" s="62">
        <v>99</v>
      </c>
      <c r="BC35">
        <f t="shared" si="0"/>
        <v>297</v>
      </c>
      <c r="BD35" s="24">
        <f>IF($O$4&gt;0,(LARGE(($N35,$V35,$AD35,$AL35,$AT35,$BB35),1)),"0")</f>
        <v>99</v>
      </c>
      <c r="BE35" s="24">
        <f t="shared" si="1"/>
        <v>198</v>
      </c>
      <c r="BK35">
        <f t="shared" si="2"/>
        <v>0</v>
      </c>
      <c r="BL35">
        <f t="shared" si="3"/>
        <v>0</v>
      </c>
      <c r="BM35">
        <f t="shared" si="4"/>
        <v>0</v>
      </c>
      <c r="BN35">
        <f t="shared" si="5"/>
        <v>0</v>
      </c>
      <c r="BO35">
        <f t="shared" si="6"/>
        <v>0</v>
      </c>
      <c r="BP35">
        <f t="shared" si="7"/>
        <v>0</v>
      </c>
      <c r="BQ35">
        <f t="shared" si="8"/>
        <v>0</v>
      </c>
      <c r="BR35">
        <f t="shared" si="9"/>
        <v>0</v>
      </c>
      <c r="BS35">
        <f t="shared" si="10"/>
        <v>0</v>
      </c>
      <c r="BT35">
        <f t="shared" si="11"/>
        <v>0</v>
      </c>
      <c r="BU35">
        <f t="shared" si="12"/>
        <v>0</v>
      </c>
      <c r="BV35">
        <f t="shared" si="13"/>
        <v>0</v>
      </c>
      <c r="BW35">
        <f t="shared" si="14"/>
        <v>0</v>
      </c>
      <c r="BX35">
        <f t="shared" si="15"/>
        <v>0</v>
      </c>
      <c r="BY35">
        <f t="shared" si="16"/>
        <v>0</v>
      </c>
      <c r="BZ35">
        <f t="shared" si="17"/>
        <v>0</v>
      </c>
      <c r="CA35">
        <f t="shared" si="18"/>
        <v>0</v>
      </c>
      <c r="CB35">
        <f t="shared" si="19"/>
        <v>0</v>
      </c>
      <c r="CC35">
        <f t="shared" si="20"/>
        <v>0</v>
      </c>
      <c r="CD35">
        <f t="shared" si="21"/>
        <v>0</v>
      </c>
      <c r="CE35">
        <f t="shared" si="22"/>
        <v>0</v>
      </c>
      <c r="CF35">
        <f t="shared" si="23"/>
        <v>0</v>
      </c>
      <c r="CG35">
        <f t="shared" si="24"/>
        <v>0</v>
      </c>
      <c r="CH35">
        <f t="shared" si="25"/>
        <v>0</v>
      </c>
      <c r="CI35">
        <f t="shared" si="26"/>
        <v>0</v>
      </c>
      <c r="CJ35">
        <f t="shared" si="27"/>
        <v>0</v>
      </c>
      <c r="CK35">
        <f t="shared" si="28"/>
        <v>0</v>
      </c>
      <c r="CL35">
        <f t="shared" si="29"/>
        <v>0</v>
      </c>
      <c r="CM35">
        <f t="shared" si="30"/>
        <v>0</v>
      </c>
      <c r="CN35">
        <f t="shared" si="31"/>
        <v>0</v>
      </c>
    </row>
    <row r="36" spans="1:92">
      <c r="E36" s="1"/>
      <c r="G36" s="1"/>
      <c r="H36" s="1"/>
      <c r="I36" s="1"/>
      <c r="J36" s="1"/>
      <c r="K36" s="1"/>
    </row>
    <row r="37" spans="1:92">
      <c r="E37" s="1"/>
      <c r="G37" s="1"/>
      <c r="H37" s="1"/>
      <c r="I37" s="1"/>
      <c r="J37" s="1"/>
      <c r="K37" s="1"/>
    </row>
    <row r="38" spans="1:92">
      <c r="E38" s="1"/>
      <c r="G38" s="1"/>
      <c r="H38" s="1"/>
      <c r="I38" s="1"/>
      <c r="J38" s="1"/>
      <c r="K38" s="1"/>
    </row>
  </sheetData>
  <sheetProtection sheet="1" objects="1" scenarios="1"/>
  <sortState ref="A9:CN36">
    <sortCondition ref="BE9"/>
  </sortState>
  <mergeCells count="32">
    <mergeCell ref="O4:V4"/>
    <mergeCell ref="BH3:BI7"/>
    <mergeCell ref="A4:B4"/>
    <mergeCell ref="O5:V5"/>
    <mergeCell ref="F4:N4"/>
    <mergeCell ref="C4:E4"/>
    <mergeCell ref="G7:N7"/>
    <mergeCell ref="A5:B5"/>
    <mergeCell ref="C5:E5"/>
    <mergeCell ref="F5:N5"/>
    <mergeCell ref="A6:E7"/>
    <mergeCell ref="G6:N6"/>
    <mergeCell ref="O6:V6"/>
    <mergeCell ref="O7:V7"/>
    <mergeCell ref="AM6:AT6"/>
    <mergeCell ref="AU6:BB6"/>
    <mergeCell ref="A1:BI1"/>
    <mergeCell ref="A3:B3"/>
    <mergeCell ref="C3:E3"/>
    <mergeCell ref="F3:N3"/>
    <mergeCell ref="O3:V3"/>
    <mergeCell ref="W7:AD7"/>
    <mergeCell ref="AE7:AL7"/>
    <mergeCell ref="AM7:AT7"/>
    <mergeCell ref="AU7:BB7"/>
    <mergeCell ref="W6:AD6"/>
    <mergeCell ref="AE6:AL6"/>
    <mergeCell ref="BC4:BF4"/>
    <mergeCell ref="W3:AL5"/>
    <mergeCell ref="BC3:BF3"/>
    <mergeCell ref="BC5:BF5"/>
    <mergeCell ref="BC6:BE6"/>
  </mergeCells>
  <dataValidations count="8">
    <dataValidation type="whole" allowBlank="1" showInputMessage="1" showErrorMessage="1" sqref="BG3">
      <formula1>1</formula1>
      <formula2>4</formula2>
    </dataValidation>
    <dataValidation type="whole" allowBlank="1" showInputMessage="1" showErrorMessage="1" sqref="BG4">
      <formula1>1</formula1>
      <formula2>2</formula2>
    </dataValidation>
    <dataValidation type="whole" operator="lessThan" allowBlank="1" showInputMessage="1" showErrorMessage="1" sqref="BG5">
      <formula1>9</formula1>
    </dataValidation>
    <dataValidation type="whole" operator="lessThan" allowBlank="1" showInputMessage="1" showErrorMessage="1" sqref="BG6">
      <formula1>340</formula1>
    </dataValidation>
    <dataValidation type="list" allowBlank="1" showInputMessage="1" showErrorMessage="1" sqref="BH1:BH2 BH9:BH65416">
      <formula1>"ja,nee"</formula1>
    </dataValidation>
    <dataValidation type="decimal" allowBlank="1" showInputMessage="1" showErrorMessage="1" sqref="H1:H2 K1:K2 P1:P2 S1:S2 X1:X2 AA1:AA2 AI1:AI2 AF1:AF2 AN1:AN2 AQ1:AQ2 AY1:AY2 AV1:AV2 AV9:AV65416 AY9:AY65416 AN9:AN65416 AQ9:AQ65416 AF9:AF65416 K9:K65416 S9:S65416 P9:P65416 X9:X65416 AA9:AA65416 H9:H65416 AI9:AI65416">
      <formula1>0</formula1>
      <formula2>100</formula2>
    </dataValidation>
    <dataValidation type="decimal" allowBlank="1" showInputMessage="1" showErrorMessage="1" sqref="L1:L2 I1:I2 T1:T2 Q1:Q2 AG1:AG2 AB1:AB2 Y1:Y2 AJ1:AJ2 AR1:AR2 AO1:AO2 AW1:AW2 AZ1:AZ2 AZ9:AZ65416 AW9:AW65416 AR9:AR65416 AO9:AO65416 AJ9:AJ65416 Q9:Q65416 AG9:AG65416 AB9:AB65416 I9:I65416 T9:T65416 Y9:Y65416 L9:L65416">
      <formula1>0</formula1>
      <formula2>10</formula2>
    </dataValidation>
    <dataValidation operator="lessThan" allowBlank="1" showInputMessage="1" showErrorMessage="1" sqref="O1:O2 AE1:AE2 AU1:AU2 AU9:AU65416 AE9:AE65416 O9:O65416"/>
  </dataValidations>
  <printOptions headings="1" gridLines="1"/>
  <pageMargins left="0.19685039370078741" right="0" top="0.98425196850393704" bottom="0.98425196850393704" header="0.51181102362204722" footer="0.51181102362204722"/>
  <pageSetup paperSize="9" scale="89" fitToWidth="3" orientation="landscape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Blad5">
    <pageSetUpPr fitToPage="1"/>
  </sheetPr>
  <dimension ref="A1:CN43"/>
  <sheetViews>
    <sheetView workbookViewId="0">
      <pane xSplit="5" ySplit="8" topLeftCell="F9" activePane="bottomRight" state="frozen"/>
      <selection activeCell="C4" sqref="C4:E4"/>
      <selection pane="topRight" activeCell="C4" sqref="C4:E4"/>
      <selection pane="bottomLeft" activeCell="C4" sqref="C4:E4"/>
      <selection pane="bottomRight" activeCell="BF9" sqref="BF9"/>
    </sheetView>
  </sheetViews>
  <sheetFormatPr defaultColWidth="9.109375" defaultRowHeight="13.2"/>
  <cols>
    <col min="1" max="1" width="4.6640625" style="1" customWidth="1"/>
    <col min="2" max="2" width="10.109375" style="1" customWidth="1"/>
    <col min="3" max="4" width="22.6640625" style="1" customWidth="1"/>
    <col min="5" max="5" width="6.77734375" style="96" hidden="1" customWidth="1"/>
    <col min="6" max="6" width="18.6640625" style="1" customWidth="1"/>
    <col min="7" max="7" width="3.6640625" style="62" customWidth="1"/>
    <col min="8" max="8" width="5.33203125" style="80" customWidth="1"/>
    <col min="9" max="9" width="4.109375" style="67" hidden="1" customWidth="1"/>
    <col min="10" max="10" width="3.6640625" style="87" customWidth="1"/>
    <col min="11" max="11" width="5.33203125" style="81" customWidth="1"/>
    <col min="12" max="12" width="4.109375" style="68" hidden="1" customWidth="1"/>
    <col min="13" max="14" width="3" style="62" customWidth="1"/>
    <col min="15" max="15" width="3.6640625" style="63" customWidth="1"/>
    <col min="16" max="16" width="5.33203125" style="82" customWidth="1"/>
    <col min="17" max="17" width="4.109375" style="70" hidden="1" customWidth="1"/>
    <col min="18" max="18" width="3.6640625" style="63" customWidth="1"/>
    <col min="19" max="19" width="5.33203125" style="82" customWidth="1"/>
    <col min="20" max="20" width="4.109375" style="70" hidden="1" customWidth="1"/>
    <col min="21" max="22" width="3" style="63" customWidth="1"/>
    <col min="23" max="23" width="3.6640625" style="62" customWidth="1"/>
    <col min="24" max="24" width="5.33203125" style="81" customWidth="1"/>
    <col min="25" max="25" width="4.109375" style="68" hidden="1" customWidth="1"/>
    <col min="26" max="26" width="3.6640625" style="62" customWidth="1"/>
    <col min="27" max="27" width="5.33203125" style="81" customWidth="1"/>
    <col min="28" max="28" width="4.109375" style="68" hidden="1" customWidth="1"/>
    <col min="29" max="30" width="3" style="62" customWidth="1"/>
    <col min="31" max="31" width="3.6640625" style="63" hidden="1" customWidth="1"/>
    <col min="32" max="32" width="5.33203125" style="82" hidden="1" customWidth="1"/>
    <col min="33" max="33" width="4.109375" style="70" hidden="1" customWidth="1"/>
    <col min="34" max="34" width="3.6640625" style="63" hidden="1" customWidth="1"/>
    <col min="35" max="35" width="5.33203125" style="82" hidden="1" customWidth="1"/>
    <col min="36" max="36" width="4.109375" style="70" hidden="1" customWidth="1"/>
    <col min="37" max="38" width="3" style="63" hidden="1" customWidth="1"/>
    <col min="39" max="39" width="3.6640625" style="62" hidden="1" customWidth="1"/>
    <col min="40" max="40" width="5.33203125" style="81" hidden="1" customWidth="1"/>
    <col min="41" max="41" width="4.109375" style="68" hidden="1" customWidth="1"/>
    <col min="42" max="42" width="3.6640625" style="62" hidden="1" customWidth="1"/>
    <col min="43" max="43" width="5.33203125" style="81" hidden="1" customWidth="1"/>
    <col min="44" max="44" width="4.109375" style="68" hidden="1" customWidth="1"/>
    <col min="45" max="46" width="3" style="62" hidden="1" customWidth="1"/>
    <col min="47" max="47" width="3.6640625" style="63" hidden="1" customWidth="1"/>
    <col min="48" max="48" width="5.33203125" style="82" hidden="1" customWidth="1"/>
    <col min="49" max="49" width="4.109375" style="70" hidden="1" customWidth="1"/>
    <col min="50" max="50" width="3.6640625" style="63" hidden="1" customWidth="1"/>
    <col min="51" max="51" width="5.33203125" style="82" hidden="1" customWidth="1"/>
    <col min="52" max="52" width="4.109375" style="70" hidden="1" customWidth="1"/>
    <col min="53" max="54" width="3" style="63" hidden="1" customWidth="1"/>
    <col min="55" max="55" width="5.6640625" customWidth="1"/>
    <col min="56" max="56" width="5.5546875" bestFit="1" customWidth="1"/>
    <col min="57" max="57" width="6" customWidth="1"/>
    <col min="58" max="58" width="4" style="1" customWidth="1"/>
    <col min="59" max="59" width="4.88671875" style="1" customWidth="1"/>
    <col min="60" max="60" width="5.44140625" style="1" customWidth="1"/>
    <col min="61" max="61" width="17.33203125" style="1" customWidth="1"/>
    <col min="62" max="62" width="0" hidden="1" customWidth="1"/>
    <col min="63" max="63" width="4" hidden="1" customWidth="1"/>
    <col min="64" max="64" width="5" hidden="1" customWidth="1"/>
    <col min="65" max="65" width="4" hidden="1" customWidth="1"/>
    <col min="66" max="66" width="6.6640625" hidden="1" customWidth="1"/>
    <col min="67" max="67" width="5.6640625" hidden="1" customWidth="1"/>
    <col min="68" max="68" width="4" hidden="1" customWidth="1"/>
    <col min="69" max="69" width="5" hidden="1" customWidth="1"/>
    <col min="70" max="70" width="4" hidden="1" customWidth="1"/>
    <col min="71" max="71" width="6.6640625" hidden="1" customWidth="1"/>
    <col min="72" max="72" width="5.6640625" hidden="1" customWidth="1"/>
    <col min="73" max="73" width="4" hidden="1" customWidth="1"/>
    <col min="74" max="74" width="5" hidden="1" customWidth="1"/>
    <col min="75" max="75" width="4" hidden="1" customWidth="1"/>
    <col min="76" max="76" width="6.6640625" hidden="1" customWidth="1"/>
    <col min="77" max="77" width="5.6640625" hidden="1" customWidth="1"/>
    <col min="78" max="78" width="4" hidden="1" customWidth="1"/>
    <col min="79" max="79" width="5" hidden="1" customWidth="1"/>
    <col min="80" max="80" width="4" hidden="1" customWidth="1"/>
    <col min="81" max="81" width="6.6640625" hidden="1" customWidth="1"/>
    <col min="82" max="82" width="6.33203125" hidden="1" customWidth="1"/>
    <col min="83" max="83" width="4" hidden="1" customWidth="1"/>
    <col min="84" max="84" width="5" hidden="1" customWidth="1"/>
    <col min="85" max="85" width="4" hidden="1" customWidth="1"/>
    <col min="86" max="86" width="6.6640625" hidden="1" customWidth="1"/>
    <col min="87" max="87" width="5.6640625" hidden="1" customWidth="1"/>
    <col min="88" max="88" width="4" hidden="1" customWidth="1"/>
    <col min="89" max="89" width="5" hidden="1" customWidth="1"/>
    <col min="90" max="90" width="4" hidden="1" customWidth="1"/>
    <col min="91" max="91" width="6.6640625" hidden="1" customWidth="1"/>
    <col min="92" max="92" width="6.33203125" hidden="1" customWidth="1"/>
  </cols>
  <sheetData>
    <row r="1" spans="1:92">
      <c r="A1" s="128" t="s">
        <v>7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  <c r="Y1" s="129"/>
      <c r="Z1" s="129"/>
      <c r="AA1" s="129"/>
      <c r="AB1" s="129"/>
      <c r="AC1" s="129"/>
      <c r="AD1" s="129"/>
      <c r="AE1" s="129"/>
      <c r="AF1" s="129"/>
      <c r="AG1" s="129"/>
      <c r="AH1" s="129"/>
      <c r="AI1" s="129"/>
      <c r="AJ1" s="129"/>
      <c r="AK1" s="129"/>
      <c r="AL1" s="129"/>
      <c r="AM1" s="129"/>
      <c r="AN1" s="129"/>
      <c r="AO1" s="129"/>
      <c r="AP1" s="129"/>
      <c r="AQ1" s="129"/>
      <c r="AR1" s="129"/>
      <c r="AS1" s="129"/>
      <c r="AT1" s="129"/>
      <c r="AU1" s="129"/>
      <c r="AV1" s="129"/>
      <c r="AW1" s="129"/>
      <c r="AX1" s="129"/>
      <c r="AY1" s="129"/>
      <c r="AZ1" s="129"/>
      <c r="BA1" s="129"/>
      <c r="BB1" s="129"/>
      <c r="BC1" s="129"/>
      <c r="BD1" s="129"/>
      <c r="BE1" s="129"/>
      <c r="BF1" s="129"/>
      <c r="BG1" s="129"/>
      <c r="BH1" s="129"/>
      <c r="BI1" s="130"/>
    </row>
    <row r="2" spans="1:92" ht="12.75" hidden="1" customHeight="1">
      <c r="A2" s="9"/>
      <c r="B2" s="9"/>
      <c r="C2" s="9"/>
      <c r="D2" s="9"/>
      <c r="E2" s="99"/>
      <c r="F2" s="9"/>
      <c r="G2" s="84"/>
      <c r="H2" s="79"/>
      <c r="I2" s="65"/>
      <c r="J2" s="85"/>
      <c r="N2" s="62">
        <v>1</v>
      </c>
      <c r="O2" s="88"/>
      <c r="V2" s="63">
        <v>2</v>
      </c>
      <c r="W2" s="84"/>
      <c r="AD2" s="62">
        <v>3</v>
      </c>
      <c r="AE2" s="88"/>
      <c r="AL2" s="63">
        <v>4</v>
      </c>
      <c r="AM2" s="84"/>
      <c r="AT2" s="62">
        <v>5</v>
      </c>
      <c r="AU2" s="88"/>
      <c r="BB2" s="63">
        <v>6</v>
      </c>
      <c r="BC2">
        <f>N2+V2+AD2+AL2+AT2+BB2</f>
        <v>21</v>
      </c>
      <c r="BD2" s="24">
        <f>IF($O$4&gt;0,(LARGE(($N2,$V2,$AD2,$AL2,$AT2,$BB2),1)),"0")</f>
        <v>6</v>
      </c>
      <c r="BE2" s="24">
        <f>BC2-BD2</f>
        <v>15</v>
      </c>
      <c r="BF2" s="1" t="str">
        <f>IF($O$4&gt;1,(LARGE(($N2,$V2,$AD2,$AL2,$AT2,$BB2),1))+(LARGE(($N2,$V2,$AD2,$AL2,$AT2,$BB2),2)),"0")</f>
        <v>0</v>
      </c>
      <c r="BK2">
        <f>IF(G2&gt;99,199,G2)</f>
        <v>0</v>
      </c>
      <c r="BL2">
        <f>IF(H2&gt;99,0,H2)</f>
        <v>0</v>
      </c>
      <c r="BM2">
        <f>IF(J2&gt;99,199,J2)</f>
        <v>0</v>
      </c>
      <c r="BN2">
        <f>IF(K2&gt;99,0,K2)</f>
        <v>0</v>
      </c>
      <c r="BO2">
        <f>BK2+BM2</f>
        <v>0</v>
      </c>
      <c r="BP2">
        <f>IF(O2&gt;99,199,O2)</f>
        <v>0</v>
      </c>
      <c r="BQ2">
        <f>IF(P2&gt;99,0,P2)</f>
        <v>0</v>
      </c>
      <c r="BR2">
        <f>IF(R2&gt;99,199,R2)</f>
        <v>0</v>
      </c>
      <c r="BS2">
        <f>IF(S2&gt;99,0,S2)</f>
        <v>0</v>
      </c>
      <c r="BT2">
        <f>BP2+BR2</f>
        <v>0</v>
      </c>
      <c r="BU2">
        <f>IF(W2&gt;99,199,W2)</f>
        <v>0</v>
      </c>
      <c r="BV2">
        <f>IF(X2&gt;99,0,X2)</f>
        <v>0</v>
      </c>
      <c r="BW2">
        <f>IF(Z2&gt;99,199,Z2)</f>
        <v>0</v>
      </c>
      <c r="BX2">
        <f>IF(AA2&gt;99,0,AA2)</f>
        <v>0</v>
      </c>
      <c r="BY2">
        <f>BU2+BW2</f>
        <v>0</v>
      </c>
      <c r="BZ2">
        <f>IF(AE2&gt;99,199,AE2)</f>
        <v>0</v>
      </c>
      <c r="CA2">
        <f>IF(AF2&gt;99,0,AF2)</f>
        <v>0</v>
      </c>
      <c r="CB2">
        <f>IF(AH2&gt;99,199,AH2)</f>
        <v>0</v>
      </c>
      <c r="CC2">
        <f>IF(AI2&gt;99,0,AI2)</f>
        <v>0</v>
      </c>
      <c r="CD2">
        <f>BZ2+CB2</f>
        <v>0</v>
      </c>
      <c r="CE2">
        <f>IF(AM2&gt;99,199,AM2)</f>
        <v>0</v>
      </c>
      <c r="CF2">
        <f>IF(AN2&gt;99,0,AN2)</f>
        <v>0</v>
      </c>
      <c r="CG2">
        <f>IF(AP2&gt;99,199,AP2)</f>
        <v>0</v>
      </c>
      <c r="CH2">
        <f>IF(AQ2&gt;99,0,AQ2)</f>
        <v>0</v>
      </c>
      <c r="CI2">
        <f>CE2+CG2</f>
        <v>0</v>
      </c>
      <c r="CJ2">
        <f>IF(AU2&gt;99,199,AU2)</f>
        <v>0</v>
      </c>
      <c r="CK2">
        <f>IF(AV2&gt;99,0,AV2)</f>
        <v>0</v>
      </c>
      <c r="CL2">
        <f>IF(AX2&gt;99,199,AX2)</f>
        <v>0</v>
      </c>
      <c r="CM2">
        <f>IF(AY2&gt;99,0,AY2)</f>
        <v>0</v>
      </c>
      <c r="CN2">
        <f>CJ2+CL2</f>
        <v>0</v>
      </c>
    </row>
    <row r="3" spans="1:92">
      <c r="A3" s="131" t="s">
        <v>8</v>
      </c>
      <c r="B3" s="132"/>
      <c r="C3" s="133" t="str">
        <f>Instellingen!B3</f>
        <v xml:space="preserve"> oude ijssel</v>
      </c>
      <c r="D3" s="134"/>
      <c r="E3" s="135"/>
      <c r="F3" s="131" t="s">
        <v>27</v>
      </c>
      <c r="G3" s="136"/>
      <c r="H3" s="136"/>
      <c r="I3" s="136"/>
      <c r="J3" s="136"/>
      <c r="K3" s="136"/>
      <c r="L3" s="136"/>
      <c r="M3" s="136"/>
      <c r="N3" s="132"/>
      <c r="O3" s="137">
        <v>9</v>
      </c>
      <c r="P3" s="138"/>
      <c r="Q3" s="138"/>
      <c r="R3" s="138"/>
      <c r="S3" s="138"/>
      <c r="T3" s="138"/>
      <c r="U3" s="138"/>
      <c r="V3" s="139"/>
      <c r="W3" s="140"/>
      <c r="X3" s="141"/>
      <c r="Y3" s="141"/>
      <c r="Z3" s="141"/>
      <c r="AA3" s="141"/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2"/>
      <c r="AM3" s="91"/>
      <c r="AN3" s="91"/>
      <c r="AO3" s="91"/>
      <c r="AP3" s="91"/>
      <c r="AQ3" s="91"/>
      <c r="AR3" s="91"/>
      <c r="AS3" s="91"/>
      <c r="AT3" s="91"/>
      <c r="AU3" s="91"/>
      <c r="AV3" s="91"/>
      <c r="AW3" s="91"/>
      <c r="AX3" s="91"/>
      <c r="AY3" s="91"/>
      <c r="AZ3" s="91"/>
      <c r="BA3" s="91"/>
      <c r="BB3" s="91"/>
      <c r="BC3" s="131" t="s">
        <v>26</v>
      </c>
      <c r="BD3" s="136"/>
      <c r="BE3" s="136"/>
      <c r="BF3" s="132"/>
      <c r="BG3" s="20">
        <f>Instellingen!B6</f>
        <v>3</v>
      </c>
      <c r="BH3" s="149"/>
      <c r="BI3" s="150"/>
    </row>
    <row r="4" spans="1:92">
      <c r="A4" s="131" t="s">
        <v>9</v>
      </c>
      <c r="B4" s="132"/>
      <c r="C4" s="155" t="s">
        <v>126</v>
      </c>
      <c r="D4" s="134"/>
      <c r="E4" s="135"/>
      <c r="F4" s="131" t="s">
        <v>33</v>
      </c>
      <c r="G4" s="136"/>
      <c r="H4" s="136"/>
      <c r="I4" s="136"/>
      <c r="J4" s="136"/>
      <c r="K4" s="136"/>
      <c r="L4" s="136"/>
      <c r="M4" s="136"/>
      <c r="N4" s="132"/>
      <c r="O4" s="133">
        <f>Instellingen!B7</f>
        <v>1</v>
      </c>
      <c r="P4" s="134"/>
      <c r="Q4" s="134"/>
      <c r="R4" s="134"/>
      <c r="S4" s="134"/>
      <c r="T4" s="134"/>
      <c r="U4" s="134"/>
      <c r="V4" s="135"/>
      <c r="W4" s="143"/>
      <c r="X4" s="144"/>
      <c r="Y4" s="144"/>
      <c r="Z4" s="144"/>
      <c r="AA4" s="144"/>
      <c r="AB4" s="144"/>
      <c r="AC4" s="144"/>
      <c r="AD4" s="144"/>
      <c r="AE4" s="144"/>
      <c r="AF4" s="144"/>
      <c r="AG4" s="144"/>
      <c r="AH4" s="144"/>
      <c r="AI4" s="144"/>
      <c r="AJ4" s="144"/>
      <c r="AK4" s="144"/>
      <c r="AL4" s="145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131"/>
      <c r="BD4" s="136"/>
      <c r="BE4" s="136"/>
      <c r="BF4" s="132"/>
      <c r="BG4" s="20"/>
      <c r="BH4" s="151"/>
      <c r="BI4" s="152"/>
    </row>
    <row r="5" spans="1:92">
      <c r="A5" s="131" t="s">
        <v>10</v>
      </c>
      <c r="B5" s="132"/>
      <c r="C5" s="133"/>
      <c r="D5" s="134"/>
      <c r="E5" s="135"/>
      <c r="F5" s="131" t="s">
        <v>11</v>
      </c>
      <c r="G5" s="136"/>
      <c r="H5" s="136"/>
      <c r="I5" s="136"/>
      <c r="J5" s="136"/>
      <c r="K5" s="136"/>
      <c r="L5" s="136"/>
      <c r="M5" s="136"/>
      <c r="N5" s="132"/>
      <c r="O5" s="133">
        <f>Instellingen!B5</f>
        <v>99</v>
      </c>
      <c r="P5" s="134"/>
      <c r="Q5" s="134"/>
      <c r="R5" s="134"/>
      <c r="S5" s="134"/>
      <c r="T5" s="134"/>
      <c r="U5" s="134"/>
      <c r="V5" s="135"/>
      <c r="W5" s="146"/>
      <c r="X5" s="147"/>
      <c r="Y5" s="147"/>
      <c r="Z5" s="147"/>
      <c r="AA5" s="147"/>
      <c r="AB5" s="147"/>
      <c r="AC5" s="147"/>
      <c r="AD5" s="147"/>
      <c r="AE5" s="147"/>
      <c r="AF5" s="147"/>
      <c r="AG5" s="147"/>
      <c r="AH5" s="147"/>
      <c r="AI5" s="147"/>
      <c r="AJ5" s="147"/>
      <c r="AK5" s="147"/>
      <c r="AL5" s="148"/>
      <c r="AM5" s="92"/>
      <c r="AN5" s="92"/>
      <c r="AO5" s="92"/>
      <c r="AP5" s="92"/>
      <c r="AQ5" s="92"/>
      <c r="AR5" s="92"/>
      <c r="AS5" s="92"/>
      <c r="AT5" s="92"/>
      <c r="AU5" s="92"/>
      <c r="AV5" s="92"/>
      <c r="AW5" s="92"/>
      <c r="AX5" s="92"/>
      <c r="AY5" s="92"/>
      <c r="AZ5" s="92"/>
      <c r="BA5" s="92"/>
      <c r="BB5" s="92"/>
      <c r="BC5" s="156" t="s">
        <v>12</v>
      </c>
      <c r="BD5" s="157"/>
      <c r="BE5" s="157"/>
      <c r="BF5" s="158"/>
      <c r="BG5" s="8">
        <v>2</v>
      </c>
      <c r="BH5" s="151"/>
      <c r="BI5" s="152"/>
    </row>
    <row r="6" spans="1:92" ht="12.75" customHeight="1">
      <c r="A6" s="159"/>
      <c r="B6" s="160"/>
      <c r="C6" s="160"/>
      <c r="D6" s="160"/>
      <c r="E6" s="161"/>
      <c r="F6" s="36" t="s">
        <v>13</v>
      </c>
      <c r="G6" s="164" t="str">
        <f>Instellingen!B40</f>
        <v>Westervoort</v>
      </c>
      <c r="H6" s="165"/>
      <c r="I6" s="165"/>
      <c r="J6" s="165"/>
      <c r="K6" s="165"/>
      <c r="L6" s="165"/>
      <c r="M6" s="165"/>
      <c r="N6" s="166"/>
      <c r="O6" s="167" t="str">
        <f>Instellingen!B41</f>
        <v>Lathum</v>
      </c>
      <c r="P6" s="168"/>
      <c r="Q6" s="168"/>
      <c r="R6" s="168"/>
      <c r="S6" s="168"/>
      <c r="T6" s="168"/>
      <c r="U6" s="168"/>
      <c r="V6" s="169"/>
      <c r="W6" s="164" t="str">
        <f>Instellingen!B42</f>
        <v>Lathum</v>
      </c>
      <c r="X6" s="165"/>
      <c r="Y6" s="165"/>
      <c r="Z6" s="165"/>
      <c r="AA6" s="165"/>
      <c r="AB6" s="165"/>
      <c r="AC6" s="165"/>
      <c r="AD6" s="166"/>
      <c r="AE6" s="167" t="str">
        <f>Instellingen!B43</f>
        <v xml:space="preserve"> </v>
      </c>
      <c r="AF6" s="168"/>
      <c r="AG6" s="168"/>
      <c r="AH6" s="168"/>
      <c r="AI6" s="168"/>
      <c r="AJ6" s="168"/>
      <c r="AK6" s="168"/>
      <c r="AL6" s="169"/>
      <c r="AM6" s="164" t="str">
        <f>Instellingen!B44</f>
        <v xml:space="preserve"> </v>
      </c>
      <c r="AN6" s="165"/>
      <c r="AO6" s="165"/>
      <c r="AP6" s="165"/>
      <c r="AQ6" s="165"/>
      <c r="AR6" s="165"/>
      <c r="AS6" s="165"/>
      <c r="AT6" s="166"/>
      <c r="AU6" s="167" t="str">
        <f>Instellingen!B45</f>
        <v xml:space="preserve"> </v>
      </c>
      <c r="AV6" s="168"/>
      <c r="AW6" s="168"/>
      <c r="AX6" s="168"/>
      <c r="AY6" s="168"/>
      <c r="AZ6" s="168"/>
      <c r="BA6" s="168"/>
      <c r="BB6" s="169"/>
      <c r="BC6" s="170" t="s">
        <v>32</v>
      </c>
      <c r="BD6" s="171"/>
      <c r="BE6" s="132"/>
      <c r="BF6" s="34"/>
      <c r="BG6" s="20"/>
      <c r="BH6" s="151"/>
      <c r="BI6" s="152"/>
    </row>
    <row r="7" spans="1:92" ht="12.75" customHeight="1">
      <c r="A7" s="162"/>
      <c r="B7" s="162"/>
      <c r="C7" s="162"/>
      <c r="D7" s="162"/>
      <c r="E7" s="163"/>
      <c r="F7" s="36" t="s">
        <v>14</v>
      </c>
      <c r="G7" s="172" t="str">
        <f>Instellingen!C40</f>
        <v>02/05/2026</v>
      </c>
      <c r="H7" s="173"/>
      <c r="I7" s="173"/>
      <c r="J7" s="173"/>
      <c r="K7" s="173"/>
      <c r="L7" s="173"/>
      <c r="M7" s="173"/>
      <c r="N7" s="174"/>
      <c r="O7" s="175" t="str">
        <f>Instellingen!C41</f>
        <v>09/05/2026</v>
      </c>
      <c r="P7" s="176"/>
      <c r="Q7" s="176"/>
      <c r="R7" s="176"/>
      <c r="S7" s="176"/>
      <c r="T7" s="176"/>
      <c r="U7" s="176"/>
      <c r="V7" s="177"/>
      <c r="W7" s="172" t="str">
        <f>Instellingen!C42</f>
        <v>06/06/2026</v>
      </c>
      <c r="X7" s="173"/>
      <c r="Y7" s="173"/>
      <c r="Z7" s="173"/>
      <c r="AA7" s="173"/>
      <c r="AB7" s="173"/>
      <c r="AC7" s="173"/>
      <c r="AD7" s="174"/>
      <c r="AE7" s="175" t="str">
        <f>Instellingen!C43</f>
        <v xml:space="preserve"> </v>
      </c>
      <c r="AF7" s="176"/>
      <c r="AG7" s="176"/>
      <c r="AH7" s="176"/>
      <c r="AI7" s="176"/>
      <c r="AJ7" s="176"/>
      <c r="AK7" s="176"/>
      <c r="AL7" s="177"/>
      <c r="AM7" s="172" t="str">
        <f>Instellingen!C44</f>
        <v xml:space="preserve"> </v>
      </c>
      <c r="AN7" s="183"/>
      <c r="AO7" s="183"/>
      <c r="AP7" s="183"/>
      <c r="AQ7" s="183"/>
      <c r="AR7" s="183"/>
      <c r="AS7" s="183"/>
      <c r="AT7" s="184"/>
      <c r="AU7" s="175" t="str">
        <f>Instellingen!C45</f>
        <v xml:space="preserve"> </v>
      </c>
      <c r="AV7" s="185"/>
      <c r="AW7" s="185"/>
      <c r="AX7" s="185"/>
      <c r="AY7" s="185"/>
      <c r="AZ7" s="185"/>
      <c r="BA7" s="185"/>
      <c r="BB7" s="186"/>
      <c r="BC7" s="37" t="s">
        <v>34</v>
      </c>
      <c r="BD7" s="10" t="s">
        <v>35</v>
      </c>
      <c r="BE7" s="5" t="s">
        <v>36</v>
      </c>
      <c r="BF7" s="3"/>
      <c r="BG7" s="3"/>
      <c r="BH7" s="153"/>
      <c r="BI7" s="154"/>
    </row>
    <row r="8" spans="1:92" ht="25.5" customHeight="1">
      <c r="A8" s="2" t="s">
        <v>18</v>
      </c>
      <c r="B8" s="2" t="s">
        <v>6</v>
      </c>
      <c r="C8" s="2" t="s">
        <v>0</v>
      </c>
      <c r="D8" s="2" t="s">
        <v>1</v>
      </c>
      <c r="E8" s="97" t="s">
        <v>70</v>
      </c>
      <c r="F8" s="36" t="s">
        <v>3</v>
      </c>
      <c r="G8" s="7" t="s">
        <v>73</v>
      </c>
      <c r="H8" s="90" t="s">
        <v>98</v>
      </c>
      <c r="I8" s="66" t="s">
        <v>75</v>
      </c>
      <c r="J8" s="86" t="s">
        <v>76</v>
      </c>
      <c r="K8" s="83" t="s">
        <v>99</v>
      </c>
      <c r="L8" s="69" t="s">
        <v>78</v>
      </c>
      <c r="M8" s="2" t="s">
        <v>4</v>
      </c>
      <c r="N8" s="2" t="s">
        <v>15</v>
      </c>
      <c r="O8" s="89" t="s">
        <v>73</v>
      </c>
      <c r="P8" s="83" t="s">
        <v>98</v>
      </c>
      <c r="Q8" s="78" t="s">
        <v>75</v>
      </c>
      <c r="R8" s="71" t="s">
        <v>76</v>
      </c>
      <c r="S8" s="83" t="s">
        <v>99</v>
      </c>
      <c r="T8" s="78" t="s">
        <v>78</v>
      </c>
      <c r="U8" s="2" t="s">
        <v>4</v>
      </c>
      <c r="V8" s="2" t="s">
        <v>15</v>
      </c>
      <c r="W8" s="89" t="s">
        <v>73</v>
      </c>
      <c r="X8" s="83" t="s">
        <v>98</v>
      </c>
      <c r="Y8" s="78" t="s">
        <v>75</v>
      </c>
      <c r="Z8" s="71" t="s">
        <v>76</v>
      </c>
      <c r="AA8" s="83" t="s">
        <v>99</v>
      </c>
      <c r="AB8" s="78" t="s">
        <v>78</v>
      </c>
      <c r="AC8" s="2" t="s">
        <v>4</v>
      </c>
      <c r="AD8" s="2" t="s">
        <v>15</v>
      </c>
      <c r="AE8" s="89" t="s">
        <v>73</v>
      </c>
      <c r="AF8" s="83" t="s">
        <v>98</v>
      </c>
      <c r="AG8" s="78" t="s">
        <v>75</v>
      </c>
      <c r="AH8" s="71" t="s">
        <v>76</v>
      </c>
      <c r="AI8" s="83" t="s">
        <v>99</v>
      </c>
      <c r="AJ8" s="78" t="s">
        <v>78</v>
      </c>
      <c r="AK8" s="2" t="s">
        <v>4</v>
      </c>
      <c r="AL8" s="2" t="s">
        <v>15</v>
      </c>
      <c r="AM8" s="89" t="s">
        <v>73</v>
      </c>
      <c r="AN8" s="83" t="s">
        <v>98</v>
      </c>
      <c r="AO8" s="78" t="s">
        <v>75</v>
      </c>
      <c r="AP8" s="71" t="s">
        <v>76</v>
      </c>
      <c r="AQ8" s="83" t="s">
        <v>99</v>
      </c>
      <c r="AR8" s="78" t="s">
        <v>78</v>
      </c>
      <c r="AS8" s="2" t="s">
        <v>4</v>
      </c>
      <c r="AT8" s="2" t="s">
        <v>15</v>
      </c>
      <c r="AU8" s="89" t="s">
        <v>73</v>
      </c>
      <c r="AV8" s="83" t="s">
        <v>98</v>
      </c>
      <c r="AW8" s="78" t="s">
        <v>75</v>
      </c>
      <c r="AX8" s="71" t="s">
        <v>76</v>
      </c>
      <c r="AY8" s="83" t="s">
        <v>99</v>
      </c>
      <c r="AZ8" s="78" t="s">
        <v>78</v>
      </c>
      <c r="BA8" s="2" t="s">
        <v>4</v>
      </c>
      <c r="BB8" s="2" t="s">
        <v>15</v>
      </c>
      <c r="BC8" s="38" t="s">
        <v>22</v>
      </c>
      <c r="BD8" s="23" t="s">
        <v>22</v>
      </c>
      <c r="BE8" s="64" t="s">
        <v>22</v>
      </c>
      <c r="BF8" s="22" t="s">
        <v>16</v>
      </c>
      <c r="BG8" s="22" t="s">
        <v>17</v>
      </c>
      <c r="BH8" s="7" t="s">
        <v>68</v>
      </c>
      <c r="BI8" s="2" t="s">
        <v>5</v>
      </c>
      <c r="BK8" s="72" t="s">
        <v>86</v>
      </c>
      <c r="BL8" s="72" t="s">
        <v>79</v>
      </c>
      <c r="BM8" s="72" t="s">
        <v>87</v>
      </c>
      <c r="BN8" s="72" t="s">
        <v>80</v>
      </c>
      <c r="BO8" s="72" t="s">
        <v>97</v>
      </c>
      <c r="BP8" s="72" t="s">
        <v>88</v>
      </c>
      <c r="BQ8" s="72" t="s">
        <v>81</v>
      </c>
      <c r="BR8" s="72" t="s">
        <v>89</v>
      </c>
      <c r="BS8" s="72" t="s">
        <v>101</v>
      </c>
      <c r="BT8" s="73" t="s">
        <v>96</v>
      </c>
      <c r="BU8" s="72" t="s">
        <v>90</v>
      </c>
      <c r="BV8" s="72" t="s">
        <v>82</v>
      </c>
      <c r="BW8" s="72" t="s">
        <v>91</v>
      </c>
      <c r="BX8" s="72" t="s">
        <v>83</v>
      </c>
      <c r="BY8" s="73" t="s">
        <v>95</v>
      </c>
      <c r="BZ8" s="72" t="s">
        <v>92</v>
      </c>
      <c r="CA8" s="72" t="s">
        <v>84</v>
      </c>
      <c r="CB8" s="72" t="s">
        <v>93</v>
      </c>
      <c r="CC8" s="73" t="s">
        <v>85</v>
      </c>
      <c r="CD8" s="73" t="s">
        <v>94</v>
      </c>
      <c r="CE8" s="72" t="s">
        <v>106</v>
      </c>
      <c r="CF8" s="72" t="s">
        <v>107</v>
      </c>
      <c r="CG8" s="72" t="s">
        <v>108</v>
      </c>
      <c r="CH8" s="72" t="s">
        <v>109</v>
      </c>
      <c r="CI8" s="73" t="s">
        <v>116</v>
      </c>
      <c r="CJ8" s="72" t="s">
        <v>111</v>
      </c>
      <c r="CK8" s="72" t="s">
        <v>112</v>
      </c>
      <c r="CL8" s="72" t="s">
        <v>113</v>
      </c>
      <c r="CM8" s="73" t="s">
        <v>114</v>
      </c>
      <c r="CN8" s="73" t="s">
        <v>115</v>
      </c>
    </row>
    <row r="9" spans="1:92">
      <c r="A9" s="1">
        <v>1</v>
      </c>
      <c r="B9" s="1" t="s">
        <v>379</v>
      </c>
      <c r="C9" s="1" t="s">
        <v>358</v>
      </c>
      <c r="D9" s="1" t="s">
        <v>380</v>
      </c>
      <c r="E9" s="96" t="s">
        <v>126</v>
      </c>
      <c r="F9" s="1" t="s">
        <v>319</v>
      </c>
      <c r="N9" s="62">
        <v>99</v>
      </c>
      <c r="O9" s="63">
        <v>2</v>
      </c>
      <c r="P9" s="123">
        <v>59.82</v>
      </c>
      <c r="Q9" s="117"/>
      <c r="R9" s="118">
        <v>38</v>
      </c>
      <c r="U9" s="63">
        <v>1</v>
      </c>
      <c r="V9" s="63">
        <v>3</v>
      </c>
      <c r="W9" s="119">
        <v>0</v>
      </c>
      <c r="X9" s="126">
        <v>42.5</v>
      </c>
      <c r="Y9" s="121"/>
      <c r="Z9" s="119">
        <v>35.35</v>
      </c>
      <c r="AC9" s="62">
        <v>3</v>
      </c>
      <c r="AD9" s="62">
        <v>2</v>
      </c>
      <c r="BC9">
        <f t="shared" ref="BC9:BC43" si="0">N9+V9+AD9+AL9+AT9+BB9</f>
        <v>104</v>
      </c>
      <c r="BD9" s="24">
        <f>IF($O$4&gt;0,(LARGE(($N9,$V9,$AD9,$AL9,$AT9,$BB9),1)),"0")</f>
        <v>99</v>
      </c>
      <c r="BE9" s="24">
        <f t="shared" ref="BE9:BE43" si="1">BC9-BD9</f>
        <v>5</v>
      </c>
      <c r="BF9" s="116" t="s">
        <v>438</v>
      </c>
      <c r="BI9" s="116" t="s">
        <v>422</v>
      </c>
      <c r="BK9">
        <f t="shared" ref="BK9:BK43" si="2">IF(G9&gt;99,199,G9)</f>
        <v>0</v>
      </c>
      <c r="BL9">
        <f t="shared" ref="BL9:BL43" si="3">IF(H9&gt;99,0,H9)</f>
        <v>0</v>
      </c>
      <c r="BM9">
        <f t="shared" ref="BM9:BM43" si="4">IF(J9&gt;99,199,J9)</f>
        <v>0</v>
      </c>
      <c r="BN9">
        <f t="shared" ref="BN9:BN43" si="5">IF(K9&gt;99,0,K9)</f>
        <v>0</v>
      </c>
      <c r="BO9">
        <f t="shared" ref="BO9:BO43" si="6">BK9+BM9</f>
        <v>0</v>
      </c>
      <c r="BP9">
        <f t="shared" ref="BP9:BP43" si="7">IF(O9&gt;99,199,O9)</f>
        <v>2</v>
      </c>
      <c r="BQ9">
        <f t="shared" ref="BQ9:BQ43" si="8">IF(P9&gt;99,0,P9)</f>
        <v>59.82</v>
      </c>
      <c r="BR9">
        <f t="shared" ref="BR9:BR43" si="9">IF(R9&gt;99,199,R9)</f>
        <v>38</v>
      </c>
      <c r="BS9">
        <f t="shared" ref="BS9:BS43" si="10">IF(S9&gt;99,0,S9)</f>
        <v>0</v>
      </c>
      <c r="BT9">
        <f t="shared" ref="BT9:BT43" si="11">BP9+BR9</f>
        <v>40</v>
      </c>
      <c r="BU9">
        <f t="shared" ref="BU9:BU43" si="12">IF(W9&gt;99,199,W9)</f>
        <v>0</v>
      </c>
      <c r="BV9">
        <f t="shared" ref="BV9:BV43" si="13">IF(X9&gt;99,0,X9)</f>
        <v>42.5</v>
      </c>
      <c r="BW9">
        <f t="shared" ref="BW9:BW43" si="14">IF(Z9&gt;99,199,Z9)</f>
        <v>35.35</v>
      </c>
      <c r="BX9">
        <f t="shared" ref="BX9:BX43" si="15">IF(AA9&gt;99,0,AA9)</f>
        <v>0</v>
      </c>
      <c r="BY9">
        <f t="shared" ref="BY9:BY43" si="16">BU9+BW9</f>
        <v>35.35</v>
      </c>
      <c r="BZ9">
        <f t="shared" ref="BZ9:BZ43" si="17">IF(AE9&gt;99,199,AE9)</f>
        <v>0</v>
      </c>
      <c r="CA9">
        <f t="shared" ref="CA9:CA43" si="18">IF(AF9&gt;99,0,AF9)</f>
        <v>0</v>
      </c>
      <c r="CB9">
        <f t="shared" ref="CB9:CB43" si="19">IF(AH9&gt;99,199,AH9)</f>
        <v>0</v>
      </c>
      <c r="CC9">
        <f t="shared" ref="CC9:CC43" si="20">IF(AI9&gt;99,0,AI9)</f>
        <v>0</v>
      </c>
      <c r="CD9">
        <f t="shared" ref="CD9:CD43" si="21">BZ9+CB9</f>
        <v>0</v>
      </c>
      <c r="CE9">
        <f t="shared" ref="CE9:CE43" si="22">IF(AM9&gt;99,199,AM9)</f>
        <v>0</v>
      </c>
      <c r="CF9">
        <f t="shared" ref="CF9:CF43" si="23">IF(AN9&gt;99,0,AN9)</f>
        <v>0</v>
      </c>
      <c r="CG9">
        <f t="shared" ref="CG9:CG43" si="24">IF(AP9&gt;99,199,AP9)</f>
        <v>0</v>
      </c>
      <c r="CH9">
        <f t="shared" ref="CH9:CH43" si="25">IF(AQ9&gt;99,0,AQ9)</f>
        <v>0</v>
      </c>
      <c r="CI9">
        <f t="shared" ref="CI9:CI43" si="26">CE9+CG9</f>
        <v>0</v>
      </c>
      <c r="CJ9">
        <f t="shared" ref="CJ9:CJ43" si="27">IF(AU9&gt;99,199,AU9)</f>
        <v>0</v>
      </c>
      <c r="CK9">
        <f t="shared" ref="CK9:CK43" si="28">IF(AV9&gt;99,0,AV9)</f>
        <v>0</v>
      </c>
      <c r="CL9">
        <f t="shared" ref="CL9:CL43" si="29">IF(AX9&gt;99,199,AX9)</f>
        <v>0</v>
      </c>
      <c r="CM9">
        <f t="shared" ref="CM9:CM43" si="30">IF(AY9&gt;99,0,AY9)</f>
        <v>0</v>
      </c>
      <c r="CN9">
        <f t="shared" ref="CN9:CN43" si="31">CJ9+CL9</f>
        <v>0</v>
      </c>
    </row>
    <row r="10" spans="1:92">
      <c r="A10" s="1">
        <v>2</v>
      </c>
      <c r="B10" s="1" t="s">
        <v>266</v>
      </c>
      <c r="C10" s="1" t="s">
        <v>267</v>
      </c>
      <c r="D10" s="1" t="s">
        <v>268</v>
      </c>
      <c r="E10" s="96" t="s">
        <v>335</v>
      </c>
      <c r="F10" s="1" t="s">
        <v>179</v>
      </c>
      <c r="G10" s="62">
        <v>0</v>
      </c>
      <c r="H10" s="80">
        <v>83.23</v>
      </c>
      <c r="J10" s="87">
        <v>0</v>
      </c>
      <c r="K10" s="81">
        <v>49.06</v>
      </c>
      <c r="M10" s="62">
        <v>3</v>
      </c>
      <c r="N10" s="62">
        <v>3</v>
      </c>
      <c r="O10" s="62">
        <v>4</v>
      </c>
      <c r="P10" s="81">
        <v>46.1</v>
      </c>
      <c r="Q10" s="68">
        <v>1</v>
      </c>
      <c r="R10" s="62">
        <v>52.65</v>
      </c>
      <c r="U10" s="63">
        <v>6</v>
      </c>
      <c r="V10" s="63">
        <v>6</v>
      </c>
      <c r="W10" s="119">
        <v>0</v>
      </c>
      <c r="X10" s="126">
        <v>43.5</v>
      </c>
      <c r="Y10" s="121"/>
      <c r="Z10" s="119"/>
      <c r="AC10" s="62">
        <v>7</v>
      </c>
      <c r="AD10" s="62">
        <v>3</v>
      </c>
      <c r="BC10">
        <f t="shared" si="0"/>
        <v>12</v>
      </c>
      <c r="BD10" s="24">
        <f>IF($O$4&gt;0,(LARGE(($N10,$V10,$AD10,$AL10,$AT10,$BB10),1)),"0")</f>
        <v>6</v>
      </c>
      <c r="BE10" s="24">
        <f t="shared" si="1"/>
        <v>6</v>
      </c>
      <c r="BF10" s="1">
        <v>1</v>
      </c>
      <c r="BK10">
        <f t="shared" si="2"/>
        <v>0</v>
      </c>
      <c r="BL10">
        <f t="shared" si="3"/>
        <v>83.23</v>
      </c>
      <c r="BM10">
        <f t="shared" si="4"/>
        <v>0</v>
      </c>
      <c r="BN10">
        <f t="shared" si="5"/>
        <v>49.06</v>
      </c>
      <c r="BO10">
        <f t="shared" si="6"/>
        <v>0</v>
      </c>
      <c r="BP10">
        <f t="shared" si="7"/>
        <v>4</v>
      </c>
      <c r="BQ10">
        <f t="shared" si="8"/>
        <v>46.1</v>
      </c>
      <c r="BR10">
        <f t="shared" si="9"/>
        <v>52.65</v>
      </c>
      <c r="BS10">
        <f t="shared" si="10"/>
        <v>0</v>
      </c>
      <c r="BT10">
        <f t="shared" si="11"/>
        <v>56.65</v>
      </c>
      <c r="BU10">
        <f t="shared" si="12"/>
        <v>0</v>
      </c>
      <c r="BV10">
        <f t="shared" si="13"/>
        <v>43.5</v>
      </c>
      <c r="BW10">
        <f t="shared" si="14"/>
        <v>0</v>
      </c>
      <c r="BX10">
        <f t="shared" si="15"/>
        <v>0</v>
      </c>
      <c r="BY10">
        <f t="shared" si="16"/>
        <v>0</v>
      </c>
      <c r="BZ10">
        <f t="shared" si="17"/>
        <v>0</v>
      </c>
      <c r="CA10">
        <f t="shared" si="18"/>
        <v>0</v>
      </c>
      <c r="CB10">
        <f t="shared" si="19"/>
        <v>0</v>
      </c>
      <c r="CC10">
        <f t="shared" si="20"/>
        <v>0</v>
      </c>
      <c r="CD10">
        <f t="shared" si="21"/>
        <v>0</v>
      </c>
      <c r="CE10">
        <f t="shared" si="22"/>
        <v>0</v>
      </c>
      <c r="CF10">
        <f t="shared" si="23"/>
        <v>0</v>
      </c>
      <c r="CG10">
        <f t="shared" si="24"/>
        <v>0</v>
      </c>
      <c r="CH10">
        <f t="shared" si="25"/>
        <v>0</v>
      </c>
      <c r="CI10">
        <f t="shared" si="26"/>
        <v>0</v>
      </c>
      <c r="CJ10">
        <f t="shared" si="27"/>
        <v>0</v>
      </c>
      <c r="CK10">
        <f t="shared" si="28"/>
        <v>0</v>
      </c>
      <c r="CL10">
        <f t="shared" si="29"/>
        <v>0</v>
      </c>
      <c r="CM10">
        <f t="shared" si="30"/>
        <v>0</v>
      </c>
      <c r="CN10">
        <f t="shared" si="31"/>
        <v>0</v>
      </c>
    </row>
    <row r="11" spans="1:92">
      <c r="A11" s="1">
        <v>3</v>
      </c>
      <c r="B11" s="1" t="s">
        <v>264</v>
      </c>
      <c r="C11" s="1" t="s">
        <v>229</v>
      </c>
      <c r="D11" s="1" t="s">
        <v>265</v>
      </c>
      <c r="E11" s="96" t="s">
        <v>335</v>
      </c>
      <c r="F11" s="1" t="s">
        <v>231</v>
      </c>
      <c r="G11" s="62">
        <v>0</v>
      </c>
      <c r="H11" s="80">
        <v>75.69</v>
      </c>
      <c r="J11" s="87">
        <v>0</v>
      </c>
      <c r="K11" s="81">
        <v>46.15</v>
      </c>
      <c r="M11" s="62">
        <v>2</v>
      </c>
      <c r="N11" s="62">
        <v>2</v>
      </c>
      <c r="V11" s="63">
        <v>99</v>
      </c>
      <c r="W11" s="62">
        <v>4</v>
      </c>
      <c r="X11" s="81">
        <v>40.4</v>
      </c>
      <c r="Z11" s="62">
        <v>32.909999999999997</v>
      </c>
      <c r="AC11" s="62">
        <v>2</v>
      </c>
      <c r="AD11" s="62">
        <v>4</v>
      </c>
      <c r="BC11">
        <f t="shared" si="0"/>
        <v>105</v>
      </c>
      <c r="BD11" s="24">
        <f>IF($O$4&gt;0,(LARGE(($N11,$V11,$AD11,$AL11,$AT11,$BB11),1)),"0")</f>
        <v>99</v>
      </c>
      <c r="BE11" s="24">
        <f t="shared" si="1"/>
        <v>6</v>
      </c>
      <c r="BF11" s="1">
        <v>2</v>
      </c>
      <c r="BK11">
        <f t="shared" si="2"/>
        <v>0</v>
      </c>
      <c r="BL11">
        <f t="shared" si="3"/>
        <v>75.69</v>
      </c>
      <c r="BM11">
        <f t="shared" si="4"/>
        <v>0</v>
      </c>
      <c r="BN11">
        <f t="shared" si="5"/>
        <v>46.15</v>
      </c>
      <c r="BO11">
        <f t="shared" si="6"/>
        <v>0</v>
      </c>
      <c r="BP11">
        <f t="shared" si="7"/>
        <v>0</v>
      </c>
      <c r="BQ11">
        <f t="shared" si="8"/>
        <v>0</v>
      </c>
      <c r="BR11">
        <f t="shared" si="9"/>
        <v>0</v>
      </c>
      <c r="BS11">
        <f t="shared" si="10"/>
        <v>0</v>
      </c>
      <c r="BT11">
        <f t="shared" si="11"/>
        <v>0</v>
      </c>
      <c r="BU11">
        <f t="shared" si="12"/>
        <v>4</v>
      </c>
      <c r="BV11">
        <f t="shared" si="13"/>
        <v>40.4</v>
      </c>
      <c r="BW11">
        <f t="shared" si="14"/>
        <v>32.909999999999997</v>
      </c>
      <c r="BX11">
        <f t="shared" si="15"/>
        <v>0</v>
      </c>
      <c r="BY11">
        <f t="shared" si="16"/>
        <v>36.909999999999997</v>
      </c>
      <c r="BZ11">
        <f t="shared" si="17"/>
        <v>0</v>
      </c>
      <c r="CA11">
        <f t="shared" si="18"/>
        <v>0</v>
      </c>
      <c r="CB11">
        <f t="shared" si="19"/>
        <v>0</v>
      </c>
      <c r="CC11">
        <f t="shared" si="20"/>
        <v>0</v>
      </c>
      <c r="CD11">
        <f t="shared" si="21"/>
        <v>0</v>
      </c>
      <c r="CE11">
        <f t="shared" si="22"/>
        <v>0</v>
      </c>
      <c r="CF11">
        <f t="shared" si="23"/>
        <v>0</v>
      </c>
      <c r="CG11">
        <f t="shared" si="24"/>
        <v>0</v>
      </c>
      <c r="CH11">
        <f t="shared" si="25"/>
        <v>0</v>
      </c>
      <c r="CI11">
        <f t="shared" si="26"/>
        <v>0</v>
      </c>
      <c r="CJ11">
        <f t="shared" si="27"/>
        <v>0</v>
      </c>
      <c r="CK11">
        <f t="shared" si="28"/>
        <v>0</v>
      </c>
      <c r="CL11">
        <f t="shared" si="29"/>
        <v>0</v>
      </c>
      <c r="CM11">
        <f t="shared" si="30"/>
        <v>0</v>
      </c>
      <c r="CN11">
        <f t="shared" si="31"/>
        <v>0</v>
      </c>
    </row>
    <row r="12" spans="1:92">
      <c r="A12" s="1">
        <v>4</v>
      </c>
      <c r="B12" s="1" t="s">
        <v>269</v>
      </c>
      <c r="C12" s="1" t="s">
        <v>270</v>
      </c>
      <c r="D12" s="1" t="s">
        <v>271</v>
      </c>
      <c r="E12" s="96" t="s">
        <v>335</v>
      </c>
      <c r="F12" s="1" t="s">
        <v>189</v>
      </c>
      <c r="G12" s="62">
        <v>0</v>
      </c>
      <c r="H12" s="80">
        <v>73.83</v>
      </c>
      <c r="J12" s="87">
        <v>0</v>
      </c>
      <c r="K12" s="81">
        <v>53.33</v>
      </c>
      <c r="M12" s="62">
        <v>4</v>
      </c>
      <c r="N12" s="62">
        <v>4</v>
      </c>
      <c r="O12" s="63">
        <v>0</v>
      </c>
      <c r="P12" s="123">
        <v>44.69</v>
      </c>
      <c r="Q12" s="117"/>
      <c r="R12" s="118">
        <v>45</v>
      </c>
      <c r="U12" s="63">
        <v>2</v>
      </c>
      <c r="V12" s="63">
        <v>2</v>
      </c>
      <c r="W12" s="29">
        <v>0</v>
      </c>
      <c r="X12" s="29">
        <v>39.090000000000003</v>
      </c>
      <c r="Y12" s="29">
        <v>10</v>
      </c>
      <c r="Z12" s="29">
        <v>65.67</v>
      </c>
      <c r="AC12" s="62">
        <v>4</v>
      </c>
      <c r="AD12" s="62">
        <v>7</v>
      </c>
      <c r="BC12">
        <f t="shared" si="0"/>
        <v>13</v>
      </c>
      <c r="BD12" s="24">
        <f>IF($O$4&gt;0,(LARGE(($N12,$V12,$AD12,$AL12,$AT12,$BB12),1)),"0")</f>
        <v>7</v>
      </c>
      <c r="BE12" s="24">
        <f t="shared" si="1"/>
        <v>6</v>
      </c>
      <c r="BF12" s="1">
        <v>3</v>
      </c>
      <c r="BK12">
        <f t="shared" si="2"/>
        <v>0</v>
      </c>
      <c r="BL12">
        <f t="shared" si="3"/>
        <v>73.83</v>
      </c>
      <c r="BM12">
        <f t="shared" si="4"/>
        <v>0</v>
      </c>
      <c r="BN12">
        <f t="shared" si="5"/>
        <v>53.33</v>
      </c>
      <c r="BO12">
        <f t="shared" si="6"/>
        <v>0</v>
      </c>
      <c r="BP12">
        <f t="shared" si="7"/>
        <v>0</v>
      </c>
      <c r="BQ12">
        <f t="shared" si="8"/>
        <v>44.69</v>
      </c>
      <c r="BR12">
        <f t="shared" si="9"/>
        <v>45</v>
      </c>
      <c r="BS12">
        <f t="shared" si="10"/>
        <v>0</v>
      </c>
      <c r="BT12">
        <f t="shared" si="11"/>
        <v>45</v>
      </c>
      <c r="BU12">
        <f t="shared" si="12"/>
        <v>0</v>
      </c>
      <c r="BV12">
        <f t="shared" si="13"/>
        <v>39.090000000000003</v>
      </c>
      <c r="BW12">
        <f t="shared" si="14"/>
        <v>65.67</v>
      </c>
      <c r="BX12">
        <f t="shared" si="15"/>
        <v>0</v>
      </c>
      <c r="BY12">
        <f t="shared" si="16"/>
        <v>65.67</v>
      </c>
      <c r="BZ12">
        <f t="shared" si="17"/>
        <v>0</v>
      </c>
      <c r="CA12">
        <f t="shared" si="18"/>
        <v>0</v>
      </c>
      <c r="CB12">
        <f t="shared" si="19"/>
        <v>0</v>
      </c>
      <c r="CC12">
        <f t="shared" si="20"/>
        <v>0</v>
      </c>
      <c r="CD12">
        <f t="shared" si="21"/>
        <v>0</v>
      </c>
      <c r="CE12">
        <f t="shared" si="22"/>
        <v>0</v>
      </c>
      <c r="CF12">
        <f t="shared" si="23"/>
        <v>0</v>
      </c>
      <c r="CG12">
        <f t="shared" si="24"/>
        <v>0</v>
      </c>
      <c r="CH12">
        <f t="shared" si="25"/>
        <v>0</v>
      </c>
      <c r="CI12">
        <f t="shared" si="26"/>
        <v>0</v>
      </c>
      <c r="CJ12">
        <f t="shared" si="27"/>
        <v>0</v>
      </c>
      <c r="CK12">
        <f t="shared" si="28"/>
        <v>0</v>
      </c>
      <c r="CL12">
        <f t="shared" si="29"/>
        <v>0</v>
      </c>
      <c r="CM12">
        <f t="shared" si="30"/>
        <v>0</v>
      </c>
      <c r="CN12">
        <f t="shared" si="31"/>
        <v>0</v>
      </c>
    </row>
    <row r="13" spans="1:92">
      <c r="A13" s="1">
        <v>5</v>
      </c>
      <c r="B13" s="1" t="s">
        <v>387</v>
      </c>
      <c r="C13" s="1" t="s">
        <v>388</v>
      </c>
      <c r="D13" s="1" t="s">
        <v>389</v>
      </c>
      <c r="E13" s="96" t="s">
        <v>126</v>
      </c>
      <c r="F13" s="1" t="s">
        <v>189</v>
      </c>
      <c r="I13" s="67">
        <v>0</v>
      </c>
      <c r="N13" s="62">
        <v>99</v>
      </c>
      <c r="O13" s="62">
        <v>0</v>
      </c>
      <c r="P13" s="81">
        <v>47.5</v>
      </c>
      <c r="Q13" s="68">
        <v>9</v>
      </c>
      <c r="R13" s="62">
        <v>68.94</v>
      </c>
      <c r="U13" s="63">
        <v>7</v>
      </c>
      <c r="V13" s="63">
        <v>7</v>
      </c>
      <c r="W13" s="29">
        <v>0</v>
      </c>
      <c r="X13" s="29">
        <v>44.47</v>
      </c>
      <c r="Y13" s="29">
        <v>0</v>
      </c>
      <c r="Z13" s="29">
        <v>30.94</v>
      </c>
      <c r="AC13" s="62">
        <v>1</v>
      </c>
      <c r="AD13" s="62">
        <v>1</v>
      </c>
      <c r="BC13">
        <f t="shared" si="0"/>
        <v>107</v>
      </c>
      <c r="BD13" s="24">
        <f>IF($O$4&gt;0,(LARGE(($N13,$V13,$AD13,$AL13,$AT13,$BB13),1)),"0")</f>
        <v>99</v>
      </c>
      <c r="BE13" s="24">
        <f t="shared" si="1"/>
        <v>8</v>
      </c>
      <c r="BF13" s="1">
        <v>4</v>
      </c>
      <c r="BK13">
        <f t="shared" si="2"/>
        <v>0</v>
      </c>
      <c r="BL13">
        <f t="shared" si="3"/>
        <v>0</v>
      </c>
      <c r="BM13">
        <f t="shared" si="4"/>
        <v>0</v>
      </c>
      <c r="BN13">
        <f t="shared" si="5"/>
        <v>0</v>
      </c>
      <c r="BO13">
        <f t="shared" si="6"/>
        <v>0</v>
      </c>
      <c r="BP13">
        <f t="shared" si="7"/>
        <v>0</v>
      </c>
      <c r="BQ13">
        <f t="shared" si="8"/>
        <v>47.5</v>
      </c>
      <c r="BR13">
        <f t="shared" si="9"/>
        <v>68.94</v>
      </c>
      <c r="BS13">
        <f t="shared" si="10"/>
        <v>0</v>
      </c>
      <c r="BT13">
        <f t="shared" si="11"/>
        <v>68.94</v>
      </c>
      <c r="BU13">
        <f t="shared" si="12"/>
        <v>0</v>
      </c>
      <c r="BV13">
        <f t="shared" si="13"/>
        <v>44.47</v>
      </c>
      <c r="BW13">
        <f t="shared" si="14"/>
        <v>30.94</v>
      </c>
      <c r="BX13">
        <f t="shared" si="15"/>
        <v>0</v>
      </c>
      <c r="BY13">
        <f t="shared" si="16"/>
        <v>30.94</v>
      </c>
      <c r="BZ13">
        <f t="shared" si="17"/>
        <v>0</v>
      </c>
      <c r="CA13">
        <f t="shared" si="18"/>
        <v>0</v>
      </c>
      <c r="CB13">
        <f t="shared" si="19"/>
        <v>0</v>
      </c>
      <c r="CC13">
        <f t="shared" si="20"/>
        <v>0</v>
      </c>
      <c r="CD13">
        <f t="shared" si="21"/>
        <v>0</v>
      </c>
      <c r="CE13">
        <f t="shared" si="22"/>
        <v>0</v>
      </c>
      <c r="CF13">
        <f t="shared" si="23"/>
        <v>0</v>
      </c>
      <c r="CG13">
        <f t="shared" si="24"/>
        <v>0</v>
      </c>
      <c r="CH13">
        <f t="shared" si="25"/>
        <v>0</v>
      </c>
      <c r="CI13">
        <f t="shared" si="26"/>
        <v>0</v>
      </c>
      <c r="CJ13">
        <f t="shared" si="27"/>
        <v>0</v>
      </c>
      <c r="CK13">
        <f t="shared" si="28"/>
        <v>0</v>
      </c>
      <c r="CL13">
        <f t="shared" si="29"/>
        <v>0</v>
      </c>
      <c r="CM13">
        <f t="shared" si="30"/>
        <v>0</v>
      </c>
      <c r="CN13">
        <f t="shared" si="31"/>
        <v>0</v>
      </c>
    </row>
    <row r="14" spans="1:92">
      <c r="A14" s="1">
        <v>6</v>
      </c>
      <c r="B14" s="1" t="s">
        <v>384</v>
      </c>
      <c r="C14" s="1" t="s">
        <v>385</v>
      </c>
      <c r="D14" s="1" t="s">
        <v>386</v>
      </c>
      <c r="E14" s="96" t="s">
        <v>126</v>
      </c>
      <c r="F14" s="1" t="s">
        <v>301</v>
      </c>
      <c r="N14" s="62">
        <v>99</v>
      </c>
      <c r="O14" s="62">
        <v>4</v>
      </c>
      <c r="P14" s="81">
        <v>42.9</v>
      </c>
      <c r="Q14" s="68">
        <v>0</v>
      </c>
      <c r="R14" s="62">
        <v>43.18</v>
      </c>
      <c r="U14" s="63">
        <v>4</v>
      </c>
      <c r="V14" s="63">
        <v>4</v>
      </c>
      <c r="W14" s="62">
        <v>8</v>
      </c>
      <c r="X14" s="81">
        <v>40.299999999999997</v>
      </c>
      <c r="AC14" s="62">
        <v>8</v>
      </c>
      <c r="AD14" s="62">
        <v>8</v>
      </c>
      <c r="BC14">
        <f t="shared" si="0"/>
        <v>111</v>
      </c>
      <c r="BD14" s="24">
        <f>IF($O$4&gt;0,(LARGE(($N14,$V14,$AD14,$AL14,$AT14,$BB14),1)),"0")</f>
        <v>99</v>
      </c>
      <c r="BE14" s="24">
        <f t="shared" si="1"/>
        <v>12</v>
      </c>
      <c r="BF14" s="1">
        <v>5</v>
      </c>
      <c r="BK14">
        <f t="shared" si="2"/>
        <v>0</v>
      </c>
      <c r="BL14">
        <f t="shared" si="3"/>
        <v>0</v>
      </c>
      <c r="BM14">
        <f t="shared" si="4"/>
        <v>0</v>
      </c>
      <c r="BN14">
        <f t="shared" si="5"/>
        <v>0</v>
      </c>
      <c r="BO14">
        <f t="shared" si="6"/>
        <v>0</v>
      </c>
      <c r="BP14">
        <f t="shared" si="7"/>
        <v>4</v>
      </c>
      <c r="BQ14">
        <f t="shared" si="8"/>
        <v>42.9</v>
      </c>
      <c r="BR14">
        <f t="shared" si="9"/>
        <v>43.18</v>
      </c>
      <c r="BS14">
        <f t="shared" si="10"/>
        <v>0</v>
      </c>
      <c r="BT14">
        <f t="shared" si="11"/>
        <v>47.18</v>
      </c>
      <c r="BU14">
        <f t="shared" si="12"/>
        <v>8</v>
      </c>
      <c r="BV14">
        <f t="shared" si="13"/>
        <v>40.299999999999997</v>
      </c>
      <c r="BW14">
        <f t="shared" si="14"/>
        <v>0</v>
      </c>
      <c r="BX14">
        <f t="shared" si="15"/>
        <v>0</v>
      </c>
      <c r="BY14">
        <f t="shared" si="16"/>
        <v>8</v>
      </c>
      <c r="BZ14">
        <f t="shared" si="17"/>
        <v>0</v>
      </c>
      <c r="CA14">
        <f t="shared" si="18"/>
        <v>0</v>
      </c>
      <c r="CB14">
        <f t="shared" si="19"/>
        <v>0</v>
      </c>
      <c r="CC14">
        <f t="shared" si="20"/>
        <v>0</v>
      </c>
      <c r="CD14">
        <f t="shared" si="21"/>
        <v>0</v>
      </c>
      <c r="CE14">
        <f t="shared" si="22"/>
        <v>0</v>
      </c>
      <c r="CF14">
        <f t="shared" si="23"/>
        <v>0</v>
      </c>
      <c r="CG14">
        <f t="shared" si="24"/>
        <v>0</v>
      </c>
      <c r="CH14">
        <f t="shared" si="25"/>
        <v>0</v>
      </c>
      <c r="CI14">
        <f t="shared" si="26"/>
        <v>0</v>
      </c>
      <c r="CJ14">
        <f t="shared" si="27"/>
        <v>0</v>
      </c>
      <c r="CK14">
        <f t="shared" si="28"/>
        <v>0</v>
      </c>
      <c r="CL14">
        <f t="shared" si="29"/>
        <v>0</v>
      </c>
      <c r="CM14">
        <f t="shared" si="30"/>
        <v>0</v>
      </c>
      <c r="CN14">
        <f t="shared" si="31"/>
        <v>0</v>
      </c>
    </row>
    <row r="15" spans="1:92">
      <c r="A15" s="1">
        <v>7</v>
      </c>
      <c r="B15" s="1" t="s">
        <v>282</v>
      </c>
      <c r="C15" s="1" t="s">
        <v>283</v>
      </c>
      <c r="D15" s="1" t="s">
        <v>284</v>
      </c>
      <c r="E15" s="96" t="s">
        <v>335</v>
      </c>
      <c r="F15" s="1" t="s">
        <v>183</v>
      </c>
      <c r="G15" s="62">
        <v>6</v>
      </c>
      <c r="H15" s="80">
        <v>91.73</v>
      </c>
      <c r="M15" s="62">
        <v>6</v>
      </c>
      <c r="N15" s="62">
        <v>6</v>
      </c>
      <c r="O15" s="122" t="s">
        <v>392</v>
      </c>
      <c r="V15" s="63">
        <v>90</v>
      </c>
      <c r="AD15" s="62">
        <v>99</v>
      </c>
      <c r="BC15">
        <f t="shared" si="0"/>
        <v>195</v>
      </c>
      <c r="BD15" s="24">
        <f>IF($O$4&gt;0,(LARGE(($N15,$V15,$AD15,$AL15,$AT15,$BB15),1)),"0")</f>
        <v>99</v>
      </c>
      <c r="BE15" s="24">
        <f t="shared" si="1"/>
        <v>96</v>
      </c>
      <c r="BK15">
        <f t="shared" si="2"/>
        <v>6</v>
      </c>
      <c r="BL15">
        <f t="shared" si="3"/>
        <v>91.73</v>
      </c>
      <c r="BM15">
        <f t="shared" si="4"/>
        <v>0</v>
      </c>
      <c r="BN15">
        <f t="shared" si="5"/>
        <v>0</v>
      </c>
      <c r="BO15">
        <f t="shared" si="6"/>
        <v>6</v>
      </c>
      <c r="BP15">
        <f t="shared" si="7"/>
        <v>199</v>
      </c>
      <c r="BQ15">
        <f t="shared" si="8"/>
        <v>0</v>
      </c>
      <c r="BR15">
        <f t="shared" si="9"/>
        <v>0</v>
      </c>
      <c r="BS15">
        <f t="shared" si="10"/>
        <v>0</v>
      </c>
      <c r="BT15">
        <f t="shared" si="11"/>
        <v>199</v>
      </c>
      <c r="BU15">
        <f t="shared" si="12"/>
        <v>0</v>
      </c>
      <c r="BV15">
        <f t="shared" si="13"/>
        <v>0</v>
      </c>
      <c r="BW15">
        <f t="shared" si="14"/>
        <v>0</v>
      </c>
      <c r="BX15">
        <f t="shared" si="15"/>
        <v>0</v>
      </c>
      <c r="BY15">
        <f t="shared" si="16"/>
        <v>0</v>
      </c>
      <c r="BZ15">
        <f t="shared" si="17"/>
        <v>0</v>
      </c>
      <c r="CA15">
        <f t="shared" si="18"/>
        <v>0</v>
      </c>
      <c r="CB15">
        <f t="shared" si="19"/>
        <v>0</v>
      </c>
      <c r="CC15">
        <f t="shared" si="20"/>
        <v>0</v>
      </c>
      <c r="CD15">
        <f t="shared" si="21"/>
        <v>0</v>
      </c>
      <c r="CE15">
        <f t="shared" si="22"/>
        <v>0</v>
      </c>
      <c r="CF15">
        <f t="shared" si="23"/>
        <v>0</v>
      </c>
      <c r="CG15">
        <f t="shared" si="24"/>
        <v>0</v>
      </c>
      <c r="CH15">
        <f t="shared" si="25"/>
        <v>0</v>
      </c>
      <c r="CI15">
        <f t="shared" si="26"/>
        <v>0</v>
      </c>
      <c r="CJ15">
        <f t="shared" si="27"/>
        <v>0</v>
      </c>
      <c r="CK15">
        <f t="shared" si="28"/>
        <v>0</v>
      </c>
      <c r="CL15">
        <f t="shared" si="29"/>
        <v>0</v>
      </c>
      <c r="CM15">
        <f t="shared" si="30"/>
        <v>0</v>
      </c>
      <c r="CN15">
        <f t="shared" si="31"/>
        <v>0</v>
      </c>
    </row>
    <row r="16" spans="1:92">
      <c r="A16" s="1">
        <v>8</v>
      </c>
      <c r="B16" s="1" t="s">
        <v>376</v>
      </c>
      <c r="C16" s="1" t="s">
        <v>377</v>
      </c>
      <c r="D16" s="1" t="s">
        <v>378</v>
      </c>
      <c r="E16" s="96" t="s">
        <v>126</v>
      </c>
      <c r="F16" s="1" t="s">
        <v>301</v>
      </c>
      <c r="N16" s="62">
        <v>99</v>
      </c>
      <c r="O16" s="63">
        <v>0</v>
      </c>
      <c r="P16" s="82">
        <v>42.93</v>
      </c>
      <c r="U16" s="63">
        <v>1</v>
      </c>
      <c r="V16" s="63">
        <v>1</v>
      </c>
      <c r="AD16" s="62">
        <v>99</v>
      </c>
      <c r="BC16">
        <f t="shared" si="0"/>
        <v>199</v>
      </c>
      <c r="BD16" s="24">
        <f>IF($O$4&gt;0,(LARGE(($N16,$V16,$AD16,$AL16,$AT16,$BB16),1)),"0")</f>
        <v>99</v>
      </c>
      <c r="BE16" s="24">
        <f t="shared" si="1"/>
        <v>100</v>
      </c>
      <c r="BK16">
        <f t="shared" si="2"/>
        <v>0</v>
      </c>
      <c r="BL16">
        <f t="shared" si="3"/>
        <v>0</v>
      </c>
      <c r="BM16">
        <f t="shared" si="4"/>
        <v>0</v>
      </c>
      <c r="BN16">
        <f t="shared" si="5"/>
        <v>0</v>
      </c>
      <c r="BO16">
        <f t="shared" si="6"/>
        <v>0</v>
      </c>
      <c r="BP16">
        <f t="shared" si="7"/>
        <v>0</v>
      </c>
      <c r="BQ16">
        <f t="shared" si="8"/>
        <v>42.93</v>
      </c>
      <c r="BR16">
        <f t="shared" si="9"/>
        <v>0</v>
      </c>
      <c r="BS16">
        <f t="shared" si="10"/>
        <v>0</v>
      </c>
      <c r="BT16">
        <f t="shared" si="11"/>
        <v>0</v>
      </c>
      <c r="BU16">
        <f t="shared" si="12"/>
        <v>0</v>
      </c>
      <c r="BV16">
        <f t="shared" si="13"/>
        <v>0</v>
      </c>
      <c r="BW16">
        <f t="shared" si="14"/>
        <v>0</v>
      </c>
      <c r="BX16">
        <f t="shared" si="15"/>
        <v>0</v>
      </c>
      <c r="BY16">
        <f t="shared" si="16"/>
        <v>0</v>
      </c>
      <c r="BZ16">
        <f t="shared" si="17"/>
        <v>0</v>
      </c>
      <c r="CA16">
        <f t="shared" si="18"/>
        <v>0</v>
      </c>
      <c r="CB16">
        <f t="shared" si="19"/>
        <v>0</v>
      </c>
      <c r="CC16">
        <f t="shared" si="20"/>
        <v>0</v>
      </c>
      <c r="CD16">
        <f t="shared" si="21"/>
        <v>0</v>
      </c>
      <c r="CE16">
        <f t="shared" si="22"/>
        <v>0</v>
      </c>
      <c r="CF16">
        <f t="shared" si="23"/>
        <v>0</v>
      </c>
      <c r="CG16">
        <f t="shared" si="24"/>
        <v>0</v>
      </c>
      <c r="CH16">
        <f t="shared" si="25"/>
        <v>0</v>
      </c>
      <c r="CI16">
        <f t="shared" si="26"/>
        <v>0</v>
      </c>
      <c r="CJ16">
        <f t="shared" si="27"/>
        <v>0</v>
      </c>
      <c r="CK16">
        <f t="shared" si="28"/>
        <v>0</v>
      </c>
      <c r="CL16">
        <f t="shared" si="29"/>
        <v>0</v>
      </c>
      <c r="CM16">
        <f t="shared" si="30"/>
        <v>0</v>
      </c>
      <c r="CN16">
        <f t="shared" si="31"/>
        <v>0</v>
      </c>
    </row>
    <row r="17" spans="1:92">
      <c r="A17" s="1">
        <v>9</v>
      </c>
      <c r="B17" s="1" t="s">
        <v>240</v>
      </c>
      <c r="C17" s="1" t="s">
        <v>241</v>
      </c>
      <c r="D17" s="1" t="s">
        <v>242</v>
      </c>
      <c r="E17" s="96" t="s">
        <v>335</v>
      </c>
      <c r="F17" s="1" t="s">
        <v>189</v>
      </c>
      <c r="G17" s="62">
        <v>0</v>
      </c>
      <c r="H17" s="80">
        <v>70.150000000000006</v>
      </c>
      <c r="J17" s="87">
        <v>0</v>
      </c>
      <c r="K17" s="81">
        <v>44.3</v>
      </c>
      <c r="M17" s="62">
        <v>1</v>
      </c>
      <c r="N17" s="62">
        <v>1</v>
      </c>
      <c r="V17" s="63">
        <v>99</v>
      </c>
      <c r="AD17" s="62">
        <v>99</v>
      </c>
      <c r="BC17">
        <f t="shared" si="0"/>
        <v>199</v>
      </c>
      <c r="BD17" s="24">
        <f>IF($O$4&gt;0,(LARGE(($N17,$V17,$AD17,$AL17,$AT17,$BB17),1)),"0")</f>
        <v>99</v>
      </c>
      <c r="BE17" s="24">
        <f t="shared" si="1"/>
        <v>100</v>
      </c>
      <c r="BK17">
        <f t="shared" si="2"/>
        <v>0</v>
      </c>
      <c r="BL17">
        <f t="shared" si="3"/>
        <v>70.150000000000006</v>
      </c>
      <c r="BM17">
        <f t="shared" si="4"/>
        <v>0</v>
      </c>
      <c r="BN17">
        <f t="shared" si="5"/>
        <v>44.3</v>
      </c>
      <c r="BO17">
        <f t="shared" si="6"/>
        <v>0</v>
      </c>
      <c r="BP17">
        <f t="shared" si="7"/>
        <v>0</v>
      </c>
      <c r="BQ17">
        <f t="shared" si="8"/>
        <v>0</v>
      </c>
      <c r="BR17">
        <f t="shared" si="9"/>
        <v>0</v>
      </c>
      <c r="BS17">
        <f t="shared" si="10"/>
        <v>0</v>
      </c>
      <c r="BT17">
        <f t="shared" si="11"/>
        <v>0</v>
      </c>
      <c r="BU17">
        <f t="shared" si="12"/>
        <v>0</v>
      </c>
      <c r="BV17">
        <f t="shared" si="13"/>
        <v>0</v>
      </c>
      <c r="BW17">
        <f t="shared" si="14"/>
        <v>0</v>
      </c>
      <c r="BX17">
        <f t="shared" si="15"/>
        <v>0</v>
      </c>
      <c r="BY17">
        <f t="shared" si="16"/>
        <v>0</v>
      </c>
      <c r="BZ17">
        <f t="shared" si="17"/>
        <v>0</v>
      </c>
      <c r="CA17">
        <f t="shared" si="18"/>
        <v>0</v>
      </c>
      <c r="CB17">
        <f t="shared" si="19"/>
        <v>0</v>
      </c>
      <c r="CC17">
        <f t="shared" si="20"/>
        <v>0</v>
      </c>
      <c r="CD17">
        <f t="shared" si="21"/>
        <v>0</v>
      </c>
      <c r="CE17">
        <f t="shared" si="22"/>
        <v>0</v>
      </c>
      <c r="CF17">
        <f t="shared" si="23"/>
        <v>0</v>
      </c>
      <c r="CG17">
        <f t="shared" si="24"/>
        <v>0</v>
      </c>
      <c r="CH17">
        <f t="shared" si="25"/>
        <v>0</v>
      </c>
      <c r="CI17">
        <f t="shared" si="26"/>
        <v>0</v>
      </c>
      <c r="CJ17">
        <f t="shared" si="27"/>
        <v>0</v>
      </c>
      <c r="CK17">
        <f t="shared" si="28"/>
        <v>0</v>
      </c>
      <c r="CL17">
        <f t="shared" si="29"/>
        <v>0</v>
      </c>
      <c r="CM17">
        <f t="shared" si="30"/>
        <v>0</v>
      </c>
      <c r="CN17">
        <f t="shared" si="31"/>
        <v>0</v>
      </c>
    </row>
    <row r="18" spans="1:92">
      <c r="A18" s="1">
        <v>10</v>
      </c>
      <c r="B18" s="1" t="s">
        <v>351</v>
      </c>
      <c r="C18" s="1" t="s">
        <v>352</v>
      </c>
      <c r="D18" s="1" t="s">
        <v>353</v>
      </c>
      <c r="E18" s="96" t="s">
        <v>126</v>
      </c>
      <c r="F18" s="116" t="s">
        <v>411</v>
      </c>
      <c r="N18" s="62">
        <v>99</v>
      </c>
      <c r="O18" s="62">
        <v>4</v>
      </c>
      <c r="P18" s="81">
        <v>41.6</v>
      </c>
      <c r="Q18" s="68">
        <v>0</v>
      </c>
      <c r="R18" s="62">
        <v>41.07</v>
      </c>
      <c r="U18" s="63">
        <v>5</v>
      </c>
      <c r="V18" s="63">
        <v>5</v>
      </c>
      <c r="AD18" s="62">
        <v>99</v>
      </c>
      <c r="BC18">
        <f t="shared" si="0"/>
        <v>203</v>
      </c>
      <c r="BD18" s="24">
        <f>IF($O$4&gt;0,(LARGE(($N18,$V18,$AD18,$AL18,$AT18,$BB18),1)),"0")</f>
        <v>99</v>
      </c>
      <c r="BE18" s="24">
        <f t="shared" si="1"/>
        <v>104</v>
      </c>
      <c r="BK18">
        <f t="shared" si="2"/>
        <v>0</v>
      </c>
      <c r="BL18">
        <f t="shared" si="3"/>
        <v>0</v>
      </c>
      <c r="BM18">
        <f t="shared" si="4"/>
        <v>0</v>
      </c>
      <c r="BN18">
        <f t="shared" si="5"/>
        <v>0</v>
      </c>
      <c r="BO18">
        <f t="shared" si="6"/>
        <v>0</v>
      </c>
      <c r="BP18">
        <f t="shared" si="7"/>
        <v>4</v>
      </c>
      <c r="BQ18">
        <f t="shared" si="8"/>
        <v>41.6</v>
      </c>
      <c r="BR18">
        <f t="shared" si="9"/>
        <v>41.07</v>
      </c>
      <c r="BS18">
        <f t="shared" si="10"/>
        <v>0</v>
      </c>
      <c r="BT18">
        <f t="shared" si="11"/>
        <v>45.07</v>
      </c>
      <c r="BU18">
        <f t="shared" si="12"/>
        <v>0</v>
      </c>
      <c r="BV18">
        <f t="shared" si="13"/>
        <v>0</v>
      </c>
      <c r="BW18">
        <f t="shared" si="14"/>
        <v>0</v>
      </c>
      <c r="BX18">
        <f t="shared" si="15"/>
        <v>0</v>
      </c>
      <c r="BY18">
        <f t="shared" si="16"/>
        <v>0</v>
      </c>
      <c r="BZ18">
        <f t="shared" si="17"/>
        <v>0</v>
      </c>
      <c r="CA18">
        <f t="shared" si="18"/>
        <v>0</v>
      </c>
      <c r="CB18">
        <f t="shared" si="19"/>
        <v>0</v>
      </c>
      <c r="CC18">
        <f t="shared" si="20"/>
        <v>0</v>
      </c>
      <c r="CD18">
        <f t="shared" si="21"/>
        <v>0</v>
      </c>
      <c r="CE18">
        <f t="shared" si="22"/>
        <v>0</v>
      </c>
      <c r="CF18">
        <f t="shared" si="23"/>
        <v>0</v>
      </c>
      <c r="CG18">
        <f t="shared" si="24"/>
        <v>0</v>
      </c>
      <c r="CH18">
        <f t="shared" si="25"/>
        <v>0</v>
      </c>
      <c r="CI18">
        <f t="shared" si="26"/>
        <v>0</v>
      </c>
      <c r="CJ18">
        <f t="shared" si="27"/>
        <v>0</v>
      </c>
      <c r="CK18">
        <f t="shared" si="28"/>
        <v>0</v>
      </c>
      <c r="CL18">
        <f t="shared" si="29"/>
        <v>0</v>
      </c>
      <c r="CM18">
        <f t="shared" si="30"/>
        <v>0</v>
      </c>
      <c r="CN18">
        <f t="shared" si="31"/>
        <v>0</v>
      </c>
    </row>
    <row r="19" spans="1:92">
      <c r="A19" s="1">
        <v>11</v>
      </c>
      <c r="B19" s="1" t="s">
        <v>390</v>
      </c>
      <c r="C19" s="1" t="s">
        <v>364</v>
      </c>
      <c r="D19" s="1" t="s">
        <v>391</v>
      </c>
      <c r="E19" s="96" t="s">
        <v>126</v>
      </c>
      <c r="F19" s="1" t="s">
        <v>366</v>
      </c>
      <c r="I19" s="67">
        <v>0</v>
      </c>
      <c r="N19" s="62">
        <v>99</v>
      </c>
      <c r="O19" s="62">
        <v>14</v>
      </c>
      <c r="P19" s="81">
        <v>74</v>
      </c>
      <c r="Q19" s="68" t="s">
        <v>392</v>
      </c>
      <c r="R19" s="62"/>
      <c r="U19" s="63">
        <v>8</v>
      </c>
      <c r="V19" s="63">
        <v>8</v>
      </c>
      <c r="AD19" s="62">
        <v>99</v>
      </c>
      <c r="BC19">
        <f t="shared" si="0"/>
        <v>206</v>
      </c>
      <c r="BD19" s="24">
        <f>IF($O$4&gt;0,(LARGE(($N19,$V19,$AD19,$AL19,$AT19,$BB19),1)),"0")</f>
        <v>99</v>
      </c>
      <c r="BE19" s="24">
        <f t="shared" si="1"/>
        <v>107</v>
      </c>
      <c r="BK19">
        <f t="shared" si="2"/>
        <v>0</v>
      </c>
      <c r="BL19">
        <f t="shared" si="3"/>
        <v>0</v>
      </c>
      <c r="BM19">
        <f t="shared" si="4"/>
        <v>0</v>
      </c>
      <c r="BN19">
        <f t="shared" si="5"/>
        <v>0</v>
      </c>
      <c r="BO19">
        <f t="shared" si="6"/>
        <v>0</v>
      </c>
      <c r="BP19">
        <f t="shared" si="7"/>
        <v>14</v>
      </c>
      <c r="BQ19">
        <f t="shared" si="8"/>
        <v>74</v>
      </c>
      <c r="BR19">
        <f t="shared" si="9"/>
        <v>0</v>
      </c>
      <c r="BS19">
        <f t="shared" si="10"/>
        <v>0</v>
      </c>
      <c r="BT19">
        <f t="shared" si="11"/>
        <v>14</v>
      </c>
      <c r="BU19">
        <f t="shared" si="12"/>
        <v>0</v>
      </c>
      <c r="BV19">
        <f t="shared" si="13"/>
        <v>0</v>
      </c>
      <c r="BW19">
        <f t="shared" si="14"/>
        <v>0</v>
      </c>
      <c r="BX19">
        <f t="shared" si="15"/>
        <v>0</v>
      </c>
      <c r="BY19">
        <f t="shared" si="16"/>
        <v>0</v>
      </c>
      <c r="BZ19">
        <f t="shared" si="17"/>
        <v>0</v>
      </c>
      <c r="CA19">
        <f t="shared" si="18"/>
        <v>0</v>
      </c>
      <c r="CB19">
        <f t="shared" si="19"/>
        <v>0</v>
      </c>
      <c r="CC19">
        <f t="shared" si="20"/>
        <v>0</v>
      </c>
      <c r="CD19">
        <f t="shared" si="21"/>
        <v>0</v>
      </c>
      <c r="CE19">
        <f t="shared" si="22"/>
        <v>0</v>
      </c>
      <c r="CF19">
        <f t="shared" si="23"/>
        <v>0</v>
      </c>
      <c r="CG19">
        <f t="shared" si="24"/>
        <v>0</v>
      </c>
      <c r="CH19">
        <f t="shared" si="25"/>
        <v>0</v>
      </c>
      <c r="CI19">
        <f t="shared" si="26"/>
        <v>0</v>
      </c>
      <c r="CJ19">
        <f t="shared" si="27"/>
        <v>0</v>
      </c>
      <c r="CK19">
        <f t="shared" si="28"/>
        <v>0</v>
      </c>
      <c r="CL19">
        <f t="shared" si="29"/>
        <v>0</v>
      </c>
      <c r="CM19">
        <f t="shared" si="30"/>
        <v>0</v>
      </c>
      <c r="CN19">
        <f t="shared" si="31"/>
        <v>0</v>
      </c>
    </row>
    <row r="20" spans="1:92">
      <c r="A20" s="1">
        <v>12</v>
      </c>
      <c r="B20" s="1" t="s">
        <v>277</v>
      </c>
      <c r="C20" s="1" t="s">
        <v>336</v>
      </c>
      <c r="D20" s="1" t="s">
        <v>278</v>
      </c>
      <c r="E20" s="96" t="s">
        <v>335</v>
      </c>
      <c r="F20" s="1" t="s">
        <v>179</v>
      </c>
      <c r="G20" s="62">
        <v>4</v>
      </c>
      <c r="H20" s="80">
        <v>71.150000000000006</v>
      </c>
      <c r="M20" s="62">
        <v>8</v>
      </c>
      <c r="N20" s="62">
        <v>8</v>
      </c>
      <c r="V20" s="63">
        <v>99</v>
      </c>
      <c r="AD20" s="62">
        <v>99</v>
      </c>
      <c r="BC20">
        <f t="shared" si="0"/>
        <v>206</v>
      </c>
      <c r="BD20" s="24">
        <f>IF($O$4&gt;0,(LARGE(($N20,$V20,$AD20,$AL20,$AT20,$BB20),1)),"0")</f>
        <v>99</v>
      </c>
      <c r="BE20" s="24">
        <f t="shared" si="1"/>
        <v>107</v>
      </c>
      <c r="BK20">
        <f t="shared" si="2"/>
        <v>4</v>
      </c>
      <c r="BL20">
        <f t="shared" si="3"/>
        <v>71.150000000000006</v>
      </c>
      <c r="BM20">
        <f t="shared" si="4"/>
        <v>0</v>
      </c>
      <c r="BN20">
        <f t="shared" si="5"/>
        <v>0</v>
      </c>
      <c r="BO20">
        <f t="shared" si="6"/>
        <v>4</v>
      </c>
      <c r="BP20">
        <f t="shared" si="7"/>
        <v>0</v>
      </c>
      <c r="BQ20">
        <f t="shared" si="8"/>
        <v>0</v>
      </c>
      <c r="BR20">
        <f t="shared" si="9"/>
        <v>0</v>
      </c>
      <c r="BS20">
        <f t="shared" si="10"/>
        <v>0</v>
      </c>
      <c r="BT20">
        <f t="shared" si="11"/>
        <v>0</v>
      </c>
      <c r="BU20">
        <f t="shared" si="12"/>
        <v>0</v>
      </c>
      <c r="BV20">
        <f t="shared" si="13"/>
        <v>0</v>
      </c>
      <c r="BW20">
        <f t="shared" si="14"/>
        <v>0</v>
      </c>
      <c r="BX20">
        <f t="shared" si="15"/>
        <v>0</v>
      </c>
      <c r="BY20">
        <f t="shared" si="16"/>
        <v>0</v>
      </c>
      <c r="BZ20">
        <f t="shared" si="17"/>
        <v>0</v>
      </c>
      <c r="CA20">
        <f t="shared" si="18"/>
        <v>0</v>
      </c>
      <c r="CB20">
        <f t="shared" si="19"/>
        <v>0</v>
      </c>
      <c r="CC20">
        <f t="shared" si="20"/>
        <v>0</v>
      </c>
      <c r="CD20">
        <f t="shared" si="21"/>
        <v>0</v>
      </c>
      <c r="CE20">
        <f t="shared" si="22"/>
        <v>0</v>
      </c>
      <c r="CF20">
        <f t="shared" si="23"/>
        <v>0</v>
      </c>
      <c r="CG20">
        <f t="shared" si="24"/>
        <v>0</v>
      </c>
      <c r="CH20">
        <f t="shared" si="25"/>
        <v>0</v>
      </c>
      <c r="CI20">
        <f t="shared" si="26"/>
        <v>0</v>
      </c>
      <c r="CJ20">
        <f t="shared" si="27"/>
        <v>0</v>
      </c>
      <c r="CK20">
        <f t="shared" si="28"/>
        <v>0</v>
      </c>
      <c r="CL20">
        <f t="shared" si="29"/>
        <v>0</v>
      </c>
      <c r="CM20">
        <f t="shared" si="30"/>
        <v>0</v>
      </c>
      <c r="CN20">
        <f t="shared" si="31"/>
        <v>0</v>
      </c>
    </row>
    <row r="21" spans="1:92">
      <c r="A21" s="1">
        <v>13</v>
      </c>
      <c r="E21" s="96" t="s">
        <v>126</v>
      </c>
      <c r="N21" s="62">
        <v>99</v>
      </c>
      <c r="O21" s="62"/>
      <c r="P21" s="81"/>
      <c r="Q21" s="68">
        <v>4</v>
      </c>
      <c r="R21" s="62"/>
      <c r="V21" s="63">
        <v>99</v>
      </c>
      <c r="AD21" s="62">
        <v>99</v>
      </c>
      <c r="BC21">
        <f t="shared" si="0"/>
        <v>297</v>
      </c>
      <c r="BD21" s="24">
        <f>IF($O$4&gt;0,(LARGE(($N21,$V21,$AD21,$AL21,$AT21,$BB21),1)),"0")</f>
        <v>99</v>
      </c>
      <c r="BE21" s="24">
        <f t="shared" si="1"/>
        <v>198</v>
      </c>
      <c r="BK21">
        <f t="shared" si="2"/>
        <v>0</v>
      </c>
      <c r="BL21">
        <f t="shared" si="3"/>
        <v>0</v>
      </c>
      <c r="BM21">
        <f t="shared" si="4"/>
        <v>0</v>
      </c>
      <c r="BN21">
        <f t="shared" si="5"/>
        <v>0</v>
      </c>
      <c r="BO21">
        <f t="shared" si="6"/>
        <v>0</v>
      </c>
      <c r="BP21">
        <f t="shared" si="7"/>
        <v>0</v>
      </c>
      <c r="BQ21">
        <f t="shared" si="8"/>
        <v>0</v>
      </c>
      <c r="BR21">
        <f t="shared" si="9"/>
        <v>0</v>
      </c>
      <c r="BS21">
        <f t="shared" si="10"/>
        <v>0</v>
      </c>
      <c r="BT21">
        <f t="shared" si="11"/>
        <v>0</v>
      </c>
      <c r="BU21">
        <f t="shared" si="12"/>
        <v>0</v>
      </c>
      <c r="BV21">
        <f t="shared" si="13"/>
        <v>0</v>
      </c>
      <c r="BW21">
        <f t="shared" si="14"/>
        <v>0</v>
      </c>
      <c r="BX21">
        <f t="shared" si="15"/>
        <v>0</v>
      </c>
      <c r="BY21">
        <f t="shared" si="16"/>
        <v>0</v>
      </c>
      <c r="BZ21">
        <f t="shared" si="17"/>
        <v>0</v>
      </c>
      <c r="CA21">
        <f t="shared" si="18"/>
        <v>0</v>
      </c>
      <c r="CB21">
        <f t="shared" si="19"/>
        <v>0</v>
      </c>
      <c r="CC21">
        <f t="shared" si="20"/>
        <v>0</v>
      </c>
      <c r="CD21">
        <f t="shared" si="21"/>
        <v>0</v>
      </c>
      <c r="CE21">
        <f t="shared" si="22"/>
        <v>0</v>
      </c>
      <c r="CF21">
        <f t="shared" si="23"/>
        <v>0</v>
      </c>
      <c r="CG21">
        <f t="shared" si="24"/>
        <v>0</v>
      </c>
      <c r="CH21">
        <f t="shared" si="25"/>
        <v>0</v>
      </c>
      <c r="CI21">
        <f t="shared" si="26"/>
        <v>0</v>
      </c>
      <c r="CJ21">
        <f t="shared" si="27"/>
        <v>0</v>
      </c>
      <c r="CK21">
        <f t="shared" si="28"/>
        <v>0</v>
      </c>
      <c r="CL21">
        <f t="shared" si="29"/>
        <v>0</v>
      </c>
      <c r="CM21">
        <f t="shared" si="30"/>
        <v>0</v>
      </c>
      <c r="CN21">
        <f t="shared" si="31"/>
        <v>0</v>
      </c>
    </row>
    <row r="22" spans="1:92">
      <c r="A22" s="1">
        <v>13</v>
      </c>
      <c r="E22" s="96" t="s">
        <v>126</v>
      </c>
      <c r="I22" s="67">
        <v>0</v>
      </c>
      <c r="N22" s="62">
        <v>99</v>
      </c>
      <c r="O22" s="62"/>
      <c r="P22" s="81"/>
      <c r="Q22" s="68">
        <v>1</v>
      </c>
      <c r="R22" s="62"/>
      <c r="V22" s="63">
        <v>99</v>
      </c>
      <c r="AD22" s="62">
        <v>99</v>
      </c>
      <c r="BC22">
        <f t="shared" si="0"/>
        <v>297</v>
      </c>
      <c r="BD22" s="24">
        <f>IF($O$4&gt;0,(LARGE(($N22,$V22,$AD22,$AL22,$AT22,$BB22),1)),"0")</f>
        <v>99</v>
      </c>
      <c r="BE22" s="24">
        <f t="shared" si="1"/>
        <v>198</v>
      </c>
      <c r="BK22">
        <f t="shared" si="2"/>
        <v>0</v>
      </c>
      <c r="BL22">
        <f t="shared" si="3"/>
        <v>0</v>
      </c>
      <c r="BM22">
        <f t="shared" si="4"/>
        <v>0</v>
      </c>
      <c r="BN22">
        <f t="shared" si="5"/>
        <v>0</v>
      </c>
      <c r="BO22">
        <f t="shared" si="6"/>
        <v>0</v>
      </c>
      <c r="BP22">
        <f t="shared" si="7"/>
        <v>0</v>
      </c>
      <c r="BQ22">
        <f t="shared" si="8"/>
        <v>0</v>
      </c>
      <c r="BR22">
        <f t="shared" si="9"/>
        <v>0</v>
      </c>
      <c r="BS22">
        <f t="shared" si="10"/>
        <v>0</v>
      </c>
      <c r="BT22">
        <f t="shared" si="11"/>
        <v>0</v>
      </c>
      <c r="BU22">
        <f t="shared" si="12"/>
        <v>0</v>
      </c>
      <c r="BV22">
        <f t="shared" si="13"/>
        <v>0</v>
      </c>
      <c r="BW22">
        <f t="shared" si="14"/>
        <v>0</v>
      </c>
      <c r="BX22">
        <f t="shared" si="15"/>
        <v>0</v>
      </c>
      <c r="BY22">
        <f t="shared" si="16"/>
        <v>0</v>
      </c>
      <c r="BZ22">
        <f t="shared" si="17"/>
        <v>0</v>
      </c>
      <c r="CA22">
        <f t="shared" si="18"/>
        <v>0</v>
      </c>
      <c r="CB22">
        <f t="shared" si="19"/>
        <v>0</v>
      </c>
      <c r="CC22">
        <f t="shared" si="20"/>
        <v>0</v>
      </c>
      <c r="CD22">
        <f t="shared" si="21"/>
        <v>0</v>
      </c>
      <c r="CE22">
        <f t="shared" si="22"/>
        <v>0</v>
      </c>
      <c r="CF22">
        <f t="shared" si="23"/>
        <v>0</v>
      </c>
      <c r="CG22">
        <f t="shared" si="24"/>
        <v>0</v>
      </c>
      <c r="CH22">
        <f t="shared" si="25"/>
        <v>0</v>
      </c>
      <c r="CI22">
        <f t="shared" si="26"/>
        <v>0</v>
      </c>
      <c r="CJ22">
        <f t="shared" si="27"/>
        <v>0</v>
      </c>
      <c r="CK22">
        <f t="shared" si="28"/>
        <v>0</v>
      </c>
      <c r="CL22">
        <f t="shared" si="29"/>
        <v>0</v>
      </c>
      <c r="CM22">
        <f t="shared" si="30"/>
        <v>0</v>
      </c>
      <c r="CN22">
        <f t="shared" si="31"/>
        <v>0</v>
      </c>
    </row>
    <row r="23" spans="1:92">
      <c r="A23" s="1">
        <v>13</v>
      </c>
      <c r="E23" s="96" t="s">
        <v>126</v>
      </c>
      <c r="I23" s="67">
        <v>0</v>
      </c>
      <c r="N23" s="62">
        <v>99</v>
      </c>
      <c r="O23" s="62"/>
      <c r="P23" s="81"/>
      <c r="Q23" s="68"/>
      <c r="R23" s="62"/>
      <c r="V23" s="63">
        <v>99</v>
      </c>
      <c r="AD23" s="62">
        <v>99</v>
      </c>
      <c r="BC23">
        <f t="shared" si="0"/>
        <v>297</v>
      </c>
      <c r="BD23" s="24">
        <f>IF($O$4&gt;0,(LARGE(($N23,$V23,$AD23,$AL23,$AT23,$BB23),1)),"0")</f>
        <v>99</v>
      </c>
      <c r="BE23" s="24">
        <f t="shared" si="1"/>
        <v>198</v>
      </c>
      <c r="BK23">
        <f t="shared" si="2"/>
        <v>0</v>
      </c>
      <c r="BL23">
        <f t="shared" si="3"/>
        <v>0</v>
      </c>
      <c r="BM23">
        <f t="shared" si="4"/>
        <v>0</v>
      </c>
      <c r="BN23">
        <f t="shared" si="5"/>
        <v>0</v>
      </c>
      <c r="BO23">
        <f t="shared" si="6"/>
        <v>0</v>
      </c>
      <c r="BP23">
        <f t="shared" si="7"/>
        <v>0</v>
      </c>
      <c r="BQ23">
        <f t="shared" si="8"/>
        <v>0</v>
      </c>
      <c r="BR23">
        <f t="shared" si="9"/>
        <v>0</v>
      </c>
      <c r="BS23">
        <f t="shared" si="10"/>
        <v>0</v>
      </c>
      <c r="BT23">
        <f t="shared" si="11"/>
        <v>0</v>
      </c>
      <c r="BU23">
        <f t="shared" si="12"/>
        <v>0</v>
      </c>
      <c r="BV23">
        <f t="shared" si="13"/>
        <v>0</v>
      </c>
      <c r="BW23">
        <f t="shared" si="14"/>
        <v>0</v>
      </c>
      <c r="BX23">
        <f t="shared" si="15"/>
        <v>0</v>
      </c>
      <c r="BY23">
        <f t="shared" si="16"/>
        <v>0</v>
      </c>
      <c r="BZ23">
        <f t="shared" si="17"/>
        <v>0</v>
      </c>
      <c r="CA23">
        <f t="shared" si="18"/>
        <v>0</v>
      </c>
      <c r="CB23">
        <f t="shared" si="19"/>
        <v>0</v>
      </c>
      <c r="CC23">
        <f t="shared" si="20"/>
        <v>0</v>
      </c>
      <c r="CD23">
        <f t="shared" si="21"/>
        <v>0</v>
      </c>
      <c r="CE23">
        <f t="shared" si="22"/>
        <v>0</v>
      </c>
      <c r="CF23">
        <f t="shared" si="23"/>
        <v>0</v>
      </c>
      <c r="CG23">
        <f t="shared" si="24"/>
        <v>0</v>
      </c>
      <c r="CH23">
        <f t="shared" si="25"/>
        <v>0</v>
      </c>
      <c r="CI23">
        <f t="shared" si="26"/>
        <v>0</v>
      </c>
      <c r="CJ23">
        <f t="shared" si="27"/>
        <v>0</v>
      </c>
      <c r="CK23">
        <f t="shared" si="28"/>
        <v>0</v>
      </c>
      <c r="CL23">
        <f t="shared" si="29"/>
        <v>0</v>
      </c>
      <c r="CM23">
        <f t="shared" si="30"/>
        <v>0</v>
      </c>
      <c r="CN23">
        <f t="shared" si="31"/>
        <v>0</v>
      </c>
    </row>
    <row r="24" spans="1:92">
      <c r="A24" s="1">
        <v>13</v>
      </c>
      <c r="E24" s="1"/>
      <c r="G24" s="29"/>
      <c r="H24" s="120"/>
      <c r="I24" s="120"/>
      <c r="J24" s="120"/>
      <c r="N24" s="62">
        <v>99</v>
      </c>
      <c r="P24" s="123"/>
      <c r="Q24" s="117"/>
      <c r="R24" s="118"/>
      <c r="V24" s="63">
        <v>99</v>
      </c>
      <c r="AD24" s="62">
        <v>99</v>
      </c>
      <c r="BC24">
        <f t="shared" si="0"/>
        <v>297</v>
      </c>
      <c r="BD24" s="24">
        <f>IF($O$4&gt;0,(LARGE(($N24,$V24,$AD24,$AL24,$AT24,$BB24),1)),"0")</f>
        <v>99</v>
      </c>
      <c r="BE24" s="24">
        <f t="shared" si="1"/>
        <v>198</v>
      </c>
      <c r="BK24">
        <f t="shared" si="2"/>
        <v>0</v>
      </c>
      <c r="BL24">
        <f t="shared" si="3"/>
        <v>0</v>
      </c>
      <c r="BM24">
        <f t="shared" si="4"/>
        <v>0</v>
      </c>
      <c r="BN24">
        <f t="shared" si="5"/>
        <v>0</v>
      </c>
      <c r="BO24">
        <f t="shared" si="6"/>
        <v>0</v>
      </c>
      <c r="BP24">
        <f t="shared" si="7"/>
        <v>0</v>
      </c>
      <c r="BQ24">
        <f t="shared" si="8"/>
        <v>0</v>
      </c>
      <c r="BR24">
        <f t="shared" si="9"/>
        <v>0</v>
      </c>
      <c r="BS24">
        <f t="shared" si="10"/>
        <v>0</v>
      </c>
      <c r="BT24">
        <f t="shared" si="11"/>
        <v>0</v>
      </c>
      <c r="BU24">
        <f t="shared" si="12"/>
        <v>0</v>
      </c>
      <c r="BV24">
        <f t="shared" si="13"/>
        <v>0</v>
      </c>
      <c r="BW24">
        <f t="shared" si="14"/>
        <v>0</v>
      </c>
      <c r="BX24">
        <f t="shared" si="15"/>
        <v>0</v>
      </c>
      <c r="BY24">
        <f t="shared" si="16"/>
        <v>0</v>
      </c>
      <c r="BZ24">
        <f t="shared" si="17"/>
        <v>0</v>
      </c>
      <c r="CA24">
        <f t="shared" si="18"/>
        <v>0</v>
      </c>
      <c r="CB24">
        <f t="shared" si="19"/>
        <v>0</v>
      </c>
      <c r="CC24">
        <f t="shared" si="20"/>
        <v>0</v>
      </c>
      <c r="CD24">
        <f t="shared" si="21"/>
        <v>0</v>
      </c>
      <c r="CE24">
        <f t="shared" si="22"/>
        <v>0</v>
      </c>
      <c r="CF24">
        <f t="shared" si="23"/>
        <v>0</v>
      </c>
      <c r="CG24">
        <f t="shared" si="24"/>
        <v>0</v>
      </c>
      <c r="CH24">
        <f t="shared" si="25"/>
        <v>0</v>
      </c>
      <c r="CI24">
        <f t="shared" si="26"/>
        <v>0</v>
      </c>
      <c r="CJ24">
        <f t="shared" si="27"/>
        <v>0</v>
      </c>
      <c r="CK24">
        <f t="shared" si="28"/>
        <v>0</v>
      </c>
      <c r="CL24">
        <f t="shared" si="29"/>
        <v>0</v>
      </c>
      <c r="CM24">
        <f t="shared" si="30"/>
        <v>0</v>
      </c>
      <c r="CN24">
        <f t="shared" si="31"/>
        <v>0</v>
      </c>
    </row>
    <row r="25" spans="1:92">
      <c r="A25" s="1">
        <v>13</v>
      </c>
      <c r="E25" s="1"/>
      <c r="G25" s="29"/>
      <c r="H25" s="120"/>
      <c r="I25" s="120"/>
      <c r="J25" s="120"/>
      <c r="N25" s="62">
        <v>99</v>
      </c>
      <c r="P25" s="123"/>
      <c r="Q25" s="117"/>
      <c r="R25" s="118"/>
      <c r="V25" s="63">
        <v>99</v>
      </c>
      <c r="AD25" s="62">
        <v>99</v>
      </c>
      <c r="BC25">
        <f t="shared" si="0"/>
        <v>297</v>
      </c>
      <c r="BD25" s="24">
        <f>IF($O$4&gt;0,(LARGE(($N25,$V25,$AD25,$AL25,$AT25,$BB25),1)),"0")</f>
        <v>99</v>
      </c>
      <c r="BE25" s="24">
        <f t="shared" si="1"/>
        <v>198</v>
      </c>
      <c r="BK25">
        <f t="shared" si="2"/>
        <v>0</v>
      </c>
      <c r="BL25">
        <f t="shared" si="3"/>
        <v>0</v>
      </c>
      <c r="BM25">
        <f t="shared" si="4"/>
        <v>0</v>
      </c>
      <c r="BN25">
        <f t="shared" si="5"/>
        <v>0</v>
      </c>
      <c r="BO25">
        <f t="shared" si="6"/>
        <v>0</v>
      </c>
      <c r="BP25">
        <f t="shared" si="7"/>
        <v>0</v>
      </c>
      <c r="BQ25">
        <f t="shared" si="8"/>
        <v>0</v>
      </c>
      <c r="BR25">
        <f t="shared" si="9"/>
        <v>0</v>
      </c>
      <c r="BS25">
        <f t="shared" si="10"/>
        <v>0</v>
      </c>
      <c r="BT25">
        <f t="shared" si="11"/>
        <v>0</v>
      </c>
      <c r="BU25">
        <f t="shared" si="12"/>
        <v>0</v>
      </c>
      <c r="BV25">
        <f t="shared" si="13"/>
        <v>0</v>
      </c>
      <c r="BW25">
        <f t="shared" si="14"/>
        <v>0</v>
      </c>
      <c r="BX25">
        <f t="shared" si="15"/>
        <v>0</v>
      </c>
      <c r="BY25">
        <f t="shared" si="16"/>
        <v>0</v>
      </c>
      <c r="BZ25">
        <f t="shared" si="17"/>
        <v>0</v>
      </c>
      <c r="CA25">
        <f t="shared" si="18"/>
        <v>0</v>
      </c>
      <c r="CB25">
        <f t="shared" si="19"/>
        <v>0</v>
      </c>
      <c r="CC25">
        <f t="shared" si="20"/>
        <v>0</v>
      </c>
      <c r="CD25">
        <f t="shared" si="21"/>
        <v>0</v>
      </c>
      <c r="CE25">
        <f t="shared" si="22"/>
        <v>0</v>
      </c>
      <c r="CF25">
        <f t="shared" si="23"/>
        <v>0</v>
      </c>
      <c r="CG25">
        <f t="shared" si="24"/>
        <v>0</v>
      </c>
      <c r="CH25">
        <f t="shared" si="25"/>
        <v>0</v>
      </c>
      <c r="CI25">
        <f t="shared" si="26"/>
        <v>0</v>
      </c>
      <c r="CJ25">
        <f t="shared" si="27"/>
        <v>0</v>
      </c>
      <c r="CK25">
        <f t="shared" si="28"/>
        <v>0</v>
      </c>
      <c r="CL25">
        <f t="shared" si="29"/>
        <v>0</v>
      </c>
      <c r="CM25">
        <f t="shared" si="30"/>
        <v>0</v>
      </c>
      <c r="CN25">
        <f t="shared" si="31"/>
        <v>0</v>
      </c>
    </row>
    <row r="26" spans="1:92">
      <c r="A26" s="1">
        <v>13</v>
      </c>
      <c r="E26" s="1"/>
      <c r="G26" s="29"/>
      <c r="H26" s="120"/>
      <c r="I26" s="120"/>
      <c r="J26" s="120"/>
      <c r="N26" s="62">
        <v>99</v>
      </c>
      <c r="P26" s="123"/>
      <c r="Q26" s="117"/>
      <c r="R26" s="118"/>
      <c r="V26" s="63">
        <v>99</v>
      </c>
      <c r="W26" s="119"/>
      <c r="X26" s="126"/>
      <c r="Y26" s="121"/>
      <c r="Z26" s="119"/>
      <c r="AD26" s="62">
        <v>99</v>
      </c>
      <c r="BC26">
        <f t="shared" si="0"/>
        <v>297</v>
      </c>
      <c r="BD26" s="24">
        <f>IF($O$4&gt;0,(LARGE(($N26,$V26,$AD26,$AL26,$AT26,$BB26),1)),"0")</f>
        <v>99</v>
      </c>
      <c r="BE26" s="24">
        <f t="shared" si="1"/>
        <v>198</v>
      </c>
      <c r="BK26">
        <f t="shared" si="2"/>
        <v>0</v>
      </c>
      <c r="BL26">
        <f t="shared" si="3"/>
        <v>0</v>
      </c>
      <c r="BM26">
        <f t="shared" si="4"/>
        <v>0</v>
      </c>
      <c r="BN26">
        <f t="shared" si="5"/>
        <v>0</v>
      </c>
      <c r="BO26">
        <f t="shared" si="6"/>
        <v>0</v>
      </c>
      <c r="BP26">
        <f t="shared" si="7"/>
        <v>0</v>
      </c>
      <c r="BQ26">
        <f t="shared" si="8"/>
        <v>0</v>
      </c>
      <c r="BR26">
        <f t="shared" si="9"/>
        <v>0</v>
      </c>
      <c r="BS26">
        <f t="shared" si="10"/>
        <v>0</v>
      </c>
      <c r="BT26">
        <f t="shared" si="11"/>
        <v>0</v>
      </c>
      <c r="BU26">
        <f t="shared" si="12"/>
        <v>0</v>
      </c>
      <c r="BV26">
        <f t="shared" si="13"/>
        <v>0</v>
      </c>
      <c r="BW26">
        <f t="shared" si="14"/>
        <v>0</v>
      </c>
      <c r="BX26">
        <f t="shared" si="15"/>
        <v>0</v>
      </c>
      <c r="BY26">
        <f t="shared" si="16"/>
        <v>0</v>
      </c>
      <c r="BZ26">
        <f t="shared" si="17"/>
        <v>0</v>
      </c>
      <c r="CA26">
        <f t="shared" si="18"/>
        <v>0</v>
      </c>
      <c r="CB26">
        <f t="shared" si="19"/>
        <v>0</v>
      </c>
      <c r="CC26">
        <f t="shared" si="20"/>
        <v>0</v>
      </c>
      <c r="CD26">
        <f t="shared" si="21"/>
        <v>0</v>
      </c>
      <c r="CE26">
        <f t="shared" si="22"/>
        <v>0</v>
      </c>
      <c r="CF26">
        <f t="shared" si="23"/>
        <v>0</v>
      </c>
      <c r="CG26">
        <f t="shared" si="24"/>
        <v>0</v>
      </c>
      <c r="CH26">
        <f t="shared" si="25"/>
        <v>0</v>
      </c>
      <c r="CI26">
        <f t="shared" si="26"/>
        <v>0</v>
      </c>
      <c r="CJ26">
        <f t="shared" si="27"/>
        <v>0</v>
      </c>
      <c r="CK26">
        <f t="shared" si="28"/>
        <v>0</v>
      </c>
      <c r="CL26">
        <f t="shared" si="29"/>
        <v>0</v>
      </c>
      <c r="CM26">
        <f t="shared" si="30"/>
        <v>0</v>
      </c>
      <c r="CN26">
        <f t="shared" si="31"/>
        <v>0</v>
      </c>
    </row>
    <row r="27" spans="1:92">
      <c r="A27" s="1">
        <v>13</v>
      </c>
      <c r="E27" s="1"/>
      <c r="G27" s="29"/>
      <c r="H27" s="120"/>
      <c r="I27" s="120"/>
      <c r="J27" s="120"/>
      <c r="N27" s="62">
        <v>99</v>
      </c>
      <c r="P27" s="123"/>
      <c r="Q27" s="117"/>
      <c r="R27" s="118"/>
      <c r="V27" s="63">
        <v>99</v>
      </c>
      <c r="AD27" s="62">
        <v>99</v>
      </c>
      <c r="BC27">
        <f t="shared" si="0"/>
        <v>297</v>
      </c>
      <c r="BD27" s="24">
        <f>IF($O$4&gt;0,(LARGE(($N27,$V27,$AD27,$AL27,$AT27,$BB27),1)),"0")</f>
        <v>99</v>
      </c>
      <c r="BE27" s="24">
        <f t="shared" si="1"/>
        <v>198</v>
      </c>
      <c r="BK27">
        <f t="shared" si="2"/>
        <v>0</v>
      </c>
      <c r="BL27">
        <f t="shared" si="3"/>
        <v>0</v>
      </c>
      <c r="BM27">
        <f t="shared" si="4"/>
        <v>0</v>
      </c>
      <c r="BN27">
        <f t="shared" si="5"/>
        <v>0</v>
      </c>
      <c r="BO27">
        <f t="shared" si="6"/>
        <v>0</v>
      </c>
      <c r="BP27">
        <f t="shared" si="7"/>
        <v>0</v>
      </c>
      <c r="BQ27">
        <f t="shared" si="8"/>
        <v>0</v>
      </c>
      <c r="BR27">
        <f t="shared" si="9"/>
        <v>0</v>
      </c>
      <c r="BS27">
        <f t="shared" si="10"/>
        <v>0</v>
      </c>
      <c r="BT27">
        <f t="shared" si="11"/>
        <v>0</v>
      </c>
      <c r="BU27">
        <f t="shared" si="12"/>
        <v>0</v>
      </c>
      <c r="BV27">
        <f t="shared" si="13"/>
        <v>0</v>
      </c>
      <c r="BW27">
        <f t="shared" si="14"/>
        <v>0</v>
      </c>
      <c r="BX27">
        <f t="shared" si="15"/>
        <v>0</v>
      </c>
      <c r="BY27">
        <f t="shared" si="16"/>
        <v>0</v>
      </c>
      <c r="BZ27">
        <f t="shared" si="17"/>
        <v>0</v>
      </c>
      <c r="CA27">
        <f t="shared" si="18"/>
        <v>0</v>
      </c>
      <c r="CB27">
        <f t="shared" si="19"/>
        <v>0</v>
      </c>
      <c r="CC27">
        <f t="shared" si="20"/>
        <v>0</v>
      </c>
      <c r="CD27">
        <f t="shared" si="21"/>
        <v>0</v>
      </c>
      <c r="CE27">
        <f t="shared" si="22"/>
        <v>0</v>
      </c>
      <c r="CF27">
        <f t="shared" si="23"/>
        <v>0</v>
      </c>
      <c r="CG27">
        <f t="shared" si="24"/>
        <v>0</v>
      </c>
      <c r="CH27">
        <f t="shared" si="25"/>
        <v>0</v>
      </c>
      <c r="CI27">
        <f t="shared" si="26"/>
        <v>0</v>
      </c>
      <c r="CJ27">
        <f t="shared" si="27"/>
        <v>0</v>
      </c>
      <c r="CK27">
        <f t="shared" si="28"/>
        <v>0</v>
      </c>
      <c r="CL27">
        <f t="shared" si="29"/>
        <v>0</v>
      </c>
      <c r="CM27">
        <f t="shared" si="30"/>
        <v>0</v>
      </c>
      <c r="CN27">
        <f t="shared" si="31"/>
        <v>0</v>
      </c>
    </row>
    <row r="28" spans="1:92">
      <c r="A28" s="1">
        <v>13</v>
      </c>
      <c r="E28" s="1"/>
      <c r="G28" s="29"/>
      <c r="H28" s="120"/>
      <c r="I28" s="120"/>
      <c r="J28" s="120"/>
      <c r="N28" s="62">
        <v>99</v>
      </c>
      <c r="P28" s="123"/>
      <c r="Q28" s="117"/>
      <c r="R28" s="118"/>
      <c r="V28" s="63">
        <v>99</v>
      </c>
      <c r="AD28" s="62">
        <v>99</v>
      </c>
      <c r="BC28">
        <f t="shared" si="0"/>
        <v>297</v>
      </c>
      <c r="BD28" s="24">
        <f>IF($O$4&gt;0,(LARGE(($N28,$V28,$AD28,$AL28,$AT28,$BB28),1)),"0")</f>
        <v>99</v>
      </c>
      <c r="BE28" s="24">
        <f t="shared" si="1"/>
        <v>198</v>
      </c>
      <c r="BK28">
        <f t="shared" si="2"/>
        <v>0</v>
      </c>
      <c r="BL28">
        <f t="shared" si="3"/>
        <v>0</v>
      </c>
      <c r="BM28">
        <f t="shared" si="4"/>
        <v>0</v>
      </c>
      <c r="BN28">
        <f t="shared" si="5"/>
        <v>0</v>
      </c>
      <c r="BO28">
        <f t="shared" si="6"/>
        <v>0</v>
      </c>
      <c r="BP28">
        <f t="shared" si="7"/>
        <v>0</v>
      </c>
      <c r="BQ28">
        <f t="shared" si="8"/>
        <v>0</v>
      </c>
      <c r="BR28">
        <f t="shared" si="9"/>
        <v>0</v>
      </c>
      <c r="BS28">
        <f t="shared" si="10"/>
        <v>0</v>
      </c>
      <c r="BT28">
        <f t="shared" si="11"/>
        <v>0</v>
      </c>
      <c r="BU28">
        <f t="shared" si="12"/>
        <v>0</v>
      </c>
      <c r="BV28">
        <f t="shared" si="13"/>
        <v>0</v>
      </c>
      <c r="BW28">
        <f t="shared" si="14"/>
        <v>0</v>
      </c>
      <c r="BX28">
        <f t="shared" si="15"/>
        <v>0</v>
      </c>
      <c r="BY28">
        <f t="shared" si="16"/>
        <v>0</v>
      </c>
      <c r="BZ28">
        <f t="shared" si="17"/>
        <v>0</v>
      </c>
      <c r="CA28">
        <f t="shared" si="18"/>
        <v>0</v>
      </c>
      <c r="CB28">
        <f t="shared" si="19"/>
        <v>0</v>
      </c>
      <c r="CC28">
        <f t="shared" si="20"/>
        <v>0</v>
      </c>
      <c r="CD28">
        <f t="shared" si="21"/>
        <v>0</v>
      </c>
      <c r="CE28">
        <f t="shared" si="22"/>
        <v>0</v>
      </c>
      <c r="CF28">
        <f t="shared" si="23"/>
        <v>0</v>
      </c>
      <c r="CG28">
        <f t="shared" si="24"/>
        <v>0</v>
      </c>
      <c r="CH28">
        <f t="shared" si="25"/>
        <v>0</v>
      </c>
      <c r="CI28">
        <f t="shared" si="26"/>
        <v>0</v>
      </c>
      <c r="CJ28">
        <f t="shared" si="27"/>
        <v>0</v>
      </c>
      <c r="CK28">
        <f t="shared" si="28"/>
        <v>0</v>
      </c>
      <c r="CL28">
        <f t="shared" si="29"/>
        <v>0</v>
      </c>
      <c r="CM28">
        <f t="shared" si="30"/>
        <v>0</v>
      </c>
      <c r="CN28">
        <f t="shared" si="31"/>
        <v>0</v>
      </c>
    </row>
    <row r="29" spans="1:92">
      <c r="A29" s="1">
        <v>13</v>
      </c>
      <c r="E29" s="1"/>
      <c r="G29" s="29"/>
      <c r="H29" s="120"/>
      <c r="I29" s="120"/>
      <c r="J29" s="120"/>
      <c r="N29" s="62">
        <v>99</v>
      </c>
      <c r="P29" s="123"/>
      <c r="Q29" s="117"/>
      <c r="R29" s="118"/>
      <c r="V29" s="63">
        <v>99</v>
      </c>
      <c r="AD29" s="62">
        <v>99</v>
      </c>
      <c r="BC29">
        <f t="shared" si="0"/>
        <v>297</v>
      </c>
      <c r="BD29" s="24">
        <f>IF($O$4&gt;0,(LARGE(($N29,$V29,$AD29,$AL29,$AT29,$BB29),1)),"0")</f>
        <v>99</v>
      </c>
      <c r="BE29" s="24">
        <f t="shared" si="1"/>
        <v>198</v>
      </c>
      <c r="BK29">
        <f t="shared" si="2"/>
        <v>0</v>
      </c>
      <c r="BL29">
        <f t="shared" si="3"/>
        <v>0</v>
      </c>
      <c r="BM29">
        <f t="shared" si="4"/>
        <v>0</v>
      </c>
      <c r="BN29">
        <f t="shared" si="5"/>
        <v>0</v>
      </c>
      <c r="BO29">
        <f t="shared" si="6"/>
        <v>0</v>
      </c>
      <c r="BP29">
        <f t="shared" si="7"/>
        <v>0</v>
      </c>
      <c r="BQ29">
        <f t="shared" si="8"/>
        <v>0</v>
      </c>
      <c r="BR29">
        <f t="shared" si="9"/>
        <v>0</v>
      </c>
      <c r="BS29">
        <f t="shared" si="10"/>
        <v>0</v>
      </c>
      <c r="BT29">
        <f t="shared" si="11"/>
        <v>0</v>
      </c>
      <c r="BU29">
        <f t="shared" si="12"/>
        <v>0</v>
      </c>
      <c r="BV29">
        <f t="shared" si="13"/>
        <v>0</v>
      </c>
      <c r="BW29">
        <f t="shared" si="14"/>
        <v>0</v>
      </c>
      <c r="BX29">
        <f t="shared" si="15"/>
        <v>0</v>
      </c>
      <c r="BY29">
        <f t="shared" si="16"/>
        <v>0</v>
      </c>
      <c r="BZ29">
        <f t="shared" si="17"/>
        <v>0</v>
      </c>
      <c r="CA29">
        <f t="shared" si="18"/>
        <v>0</v>
      </c>
      <c r="CB29">
        <f t="shared" si="19"/>
        <v>0</v>
      </c>
      <c r="CC29">
        <f t="shared" si="20"/>
        <v>0</v>
      </c>
      <c r="CD29">
        <f t="shared" si="21"/>
        <v>0</v>
      </c>
      <c r="CE29">
        <f t="shared" si="22"/>
        <v>0</v>
      </c>
      <c r="CF29">
        <f t="shared" si="23"/>
        <v>0</v>
      </c>
      <c r="CG29">
        <f t="shared" si="24"/>
        <v>0</v>
      </c>
      <c r="CH29">
        <f t="shared" si="25"/>
        <v>0</v>
      </c>
      <c r="CI29">
        <f t="shared" si="26"/>
        <v>0</v>
      </c>
      <c r="CJ29">
        <f t="shared" si="27"/>
        <v>0</v>
      </c>
      <c r="CK29">
        <f t="shared" si="28"/>
        <v>0</v>
      </c>
      <c r="CL29">
        <f t="shared" si="29"/>
        <v>0</v>
      </c>
      <c r="CM29">
        <f t="shared" si="30"/>
        <v>0</v>
      </c>
      <c r="CN29">
        <f t="shared" si="31"/>
        <v>0</v>
      </c>
    </row>
    <row r="30" spans="1:92">
      <c r="A30" s="1">
        <v>13</v>
      </c>
      <c r="E30" s="1"/>
      <c r="G30" s="29"/>
      <c r="H30" s="120"/>
      <c r="I30" s="120"/>
      <c r="J30" s="120"/>
      <c r="N30" s="62">
        <v>99</v>
      </c>
      <c r="P30" s="123"/>
      <c r="Q30" s="117"/>
      <c r="R30" s="118"/>
      <c r="V30" s="63">
        <v>99</v>
      </c>
      <c r="AD30" s="62">
        <v>99</v>
      </c>
      <c r="BC30">
        <f t="shared" si="0"/>
        <v>297</v>
      </c>
      <c r="BD30" s="24">
        <f>IF($O$4&gt;0,(LARGE(($N30,$V30,$AD30,$AL30,$AT30,$BB30),1)),"0")</f>
        <v>99</v>
      </c>
      <c r="BE30" s="24">
        <f t="shared" si="1"/>
        <v>198</v>
      </c>
      <c r="BK30">
        <f t="shared" si="2"/>
        <v>0</v>
      </c>
      <c r="BL30">
        <f t="shared" si="3"/>
        <v>0</v>
      </c>
      <c r="BM30">
        <f t="shared" si="4"/>
        <v>0</v>
      </c>
      <c r="BN30">
        <f t="shared" si="5"/>
        <v>0</v>
      </c>
      <c r="BO30">
        <f t="shared" si="6"/>
        <v>0</v>
      </c>
      <c r="BP30">
        <f t="shared" si="7"/>
        <v>0</v>
      </c>
      <c r="BQ30">
        <f t="shared" si="8"/>
        <v>0</v>
      </c>
      <c r="BR30">
        <f t="shared" si="9"/>
        <v>0</v>
      </c>
      <c r="BS30">
        <f t="shared" si="10"/>
        <v>0</v>
      </c>
      <c r="BT30">
        <f t="shared" si="11"/>
        <v>0</v>
      </c>
      <c r="BU30">
        <f t="shared" si="12"/>
        <v>0</v>
      </c>
      <c r="BV30">
        <f t="shared" si="13"/>
        <v>0</v>
      </c>
      <c r="BW30">
        <f t="shared" si="14"/>
        <v>0</v>
      </c>
      <c r="BX30">
        <f t="shared" si="15"/>
        <v>0</v>
      </c>
      <c r="BY30">
        <f t="shared" si="16"/>
        <v>0</v>
      </c>
      <c r="BZ30">
        <f t="shared" si="17"/>
        <v>0</v>
      </c>
      <c r="CA30">
        <f t="shared" si="18"/>
        <v>0</v>
      </c>
      <c r="CB30">
        <f t="shared" si="19"/>
        <v>0</v>
      </c>
      <c r="CC30">
        <f t="shared" si="20"/>
        <v>0</v>
      </c>
      <c r="CD30">
        <f t="shared" si="21"/>
        <v>0</v>
      </c>
      <c r="CE30">
        <f t="shared" si="22"/>
        <v>0</v>
      </c>
      <c r="CF30">
        <f t="shared" si="23"/>
        <v>0</v>
      </c>
      <c r="CG30">
        <f t="shared" si="24"/>
        <v>0</v>
      </c>
      <c r="CH30">
        <f t="shared" si="25"/>
        <v>0</v>
      </c>
      <c r="CI30">
        <f t="shared" si="26"/>
        <v>0</v>
      </c>
      <c r="CJ30">
        <f t="shared" si="27"/>
        <v>0</v>
      </c>
      <c r="CK30">
        <f t="shared" si="28"/>
        <v>0</v>
      </c>
      <c r="CL30">
        <f t="shared" si="29"/>
        <v>0</v>
      </c>
      <c r="CM30">
        <f t="shared" si="30"/>
        <v>0</v>
      </c>
      <c r="CN30">
        <f t="shared" si="31"/>
        <v>0</v>
      </c>
    </row>
    <row r="31" spans="1:92">
      <c r="A31" s="1">
        <v>13</v>
      </c>
      <c r="E31" s="1"/>
      <c r="G31" s="1"/>
      <c r="H31" s="1"/>
      <c r="I31" s="1"/>
      <c r="J31" s="1"/>
      <c r="N31" s="62">
        <v>99</v>
      </c>
      <c r="P31" s="123"/>
      <c r="Q31" s="117"/>
      <c r="R31" s="118"/>
      <c r="V31" s="63">
        <v>99</v>
      </c>
      <c r="AD31" s="62">
        <v>99</v>
      </c>
      <c r="BC31">
        <f t="shared" si="0"/>
        <v>297</v>
      </c>
      <c r="BD31" s="24">
        <f>IF($O$4&gt;0,(LARGE(($N31,$V31,$AD31,$AL31,$AT31,$BB31),1)),"0")</f>
        <v>99</v>
      </c>
      <c r="BE31" s="24">
        <f t="shared" si="1"/>
        <v>198</v>
      </c>
      <c r="BK31">
        <f t="shared" si="2"/>
        <v>0</v>
      </c>
      <c r="BL31">
        <f t="shared" si="3"/>
        <v>0</v>
      </c>
      <c r="BM31">
        <f t="shared" si="4"/>
        <v>0</v>
      </c>
      <c r="BN31">
        <f t="shared" si="5"/>
        <v>0</v>
      </c>
      <c r="BO31">
        <f t="shared" si="6"/>
        <v>0</v>
      </c>
      <c r="BP31">
        <f t="shared" si="7"/>
        <v>0</v>
      </c>
      <c r="BQ31">
        <f t="shared" si="8"/>
        <v>0</v>
      </c>
      <c r="BR31">
        <f t="shared" si="9"/>
        <v>0</v>
      </c>
      <c r="BS31">
        <f t="shared" si="10"/>
        <v>0</v>
      </c>
      <c r="BT31">
        <f t="shared" si="11"/>
        <v>0</v>
      </c>
      <c r="BU31">
        <f t="shared" si="12"/>
        <v>0</v>
      </c>
      <c r="BV31">
        <f t="shared" si="13"/>
        <v>0</v>
      </c>
      <c r="BW31">
        <f t="shared" si="14"/>
        <v>0</v>
      </c>
      <c r="BX31">
        <f t="shared" si="15"/>
        <v>0</v>
      </c>
      <c r="BY31">
        <f t="shared" si="16"/>
        <v>0</v>
      </c>
      <c r="BZ31">
        <f t="shared" si="17"/>
        <v>0</v>
      </c>
      <c r="CA31">
        <f t="shared" si="18"/>
        <v>0</v>
      </c>
      <c r="CB31">
        <f t="shared" si="19"/>
        <v>0</v>
      </c>
      <c r="CC31">
        <f t="shared" si="20"/>
        <v>0</v>
      </c>
      <c r="CD31">
        <f t="shared" si="21"/>
        <v>0</v>
      </c>
      <c r="CE31">
        <f t="shared" si="22"/>
        <v>0</v>
      </c>
      <c r="CF31">
        <f t="shared" si="23"/>
        <v>0</v>
      </c>
      <c r="CG31">
        <f t="shared" si="24"/>
        <v>0</v>
      </c>
      <c r="CH31">
        <f t="shared" si="25"/>
        <v>0</v>
      </c>
      <c r="CI31">
        <f t="shared" si="26"/>
        <v>0</v>
      </c>
      <c r="CJ31">
        <f t="shared" si="27"/>
        <v>0</v>
      </c>
      <c r="CK31">
        <f t="shared" si="28"/>
        <v>0</v>
      </c>
      <c r="CL31">
        <f t="shared" si="29"/>
        <v>0</v>
      </c>
      <c r="CM31">
        <f t="shared" si="30"/>
        <v>0</v>
      </c>
      <c r="CN31">
        <f t="shared" si="31"/>
        <v>0</v>
      </c>
    </row>
    <row r="32" spans="1:92">
      <c r="A32" s="1">
        <v>13</v>
      </c>
      <c r="E32" s="1"/>
      <c r="G32" s="1"/>
      <c r="H32" s="1"/>
      <c r="I32" s="1"/>
      <c r="J32" s="1"/>
      <c r="N32" s="62">
        <v>99</v>
      </c>
      <c r="P32" s="123"/>
      <c r="Q32" s="117"/>
      <c r="R32" s="118"/>
      <c r="V32" s="63">
        <v>99</v>
      </c>
      <c r="AD32" s="62">
        <v>99</v>
      </c>
      <c r="BC32">
        <f t="shared" si="0"/>
        <v>297</v>
      </c>
      <c r="BD32" s="24">
        <f>IF($O$4&gt;0,(LARGE(($N32,$V32,$AD32,$AL32,$AT32,$BB32),1)),"0")</f>
        <v>99</v>
      </c>
      <c r="BE32" s="24">
        <f t="shared" si="1"/>
        <v>198</v>
      </c>
      <c r="BK32">
        <f t="shared" si="2"/>
        <v>0</v>
      </c>
      <c r="BL32">
        <f t="shared" si="3"/>
        <v>0</v>
      </c>
      <c r="BM32">
        <f t="shared" si="4"/>
        <v>0</v>
      </c>
      <c r="BN32">
        <f t="shared" si="5"/>
        <v>0</v>
      </c>
      <c r="BO32">
        <f t="shared" si="6"/>
        <v>0</v>
      </c>
      <c r="BP32">
        <f t="shared" si="7"/>
        <v>0</v>
      </c>
      <c r="BQ32">
        <f t="shared" si="8"/>
        <v>0</v>
      </c>
      <c r="BR32">
        <f t="shared" si="9"/>
        <v>0</v>
      </c>
      <c r="BS32">
        <f t="shared" si="10"/>
        <v>0</v>
      </c>
      <c r="BT32">
        <f t="shared" si="11"/>
        <v>0</v>
      </c>
      <c r="BU32">
        <f t="shared" si="12"/>
        <v>0</v>
      </c>
      <c r="BV32">
        <f t="shared" si="13"/>
        <v>0</v>
      </c>
      <c r="BW32">
        <f t="shared" si="14"/>
        <v>0</v>
      </c>
      <c r="BX32">
        <f t="shared" si="15"/>
        <v>0</v>
      </c>
      <c r="BY32">
        <f t="shared" si="16"/>
        <v>0</v>
      </c>
      <c r="BZ32">
        <f t="shared" si="17"/>
        <v>0</v>
      </c>
      <c r="CA32">
        <f t="shared" si="18"/>
        <v>0</v>
      </c>
      <c r="CB32">
        <f t="shared" si="19"/>
        <v>0</v>
      </c>
      <c r="CC32">
        <f t="shared" si="20"/>
        <v>0</v>
      </c>
      <c r="CD32">
        <f t="shared" si="21"/>
        <v>0</v>
      </c>
      <c r="CE32">
        <f t="shared" si="22"/>
        <v>0</v>
      </c>
      <c r="CF32">
        <f t="shared" si="23"/>
        <v>0</v>
      </c>
      <c r="CG32">
        <f t="shared" si="24"/>
        <v>0</v>
      </c>
      <c r="CH32">
        <f t="shared" si="25"/>
        <v>0</v>
      </c>
      <c r="CI32">
        <f t="shared" si="26"/>
        <v>0</v>
      </c>
      <c r="CJ32">
        <f t="shared" si="27"/>
        <v>0</v>
      </c>
      <c r="CK32">
        <f t="shared" si="28"/>
        <v>0</v>
      </c>
      <c r="CL32">
        <f t="shared" si="29"/>
        <v>0</v>
      </c>
      <c r="CM32">
        <f t="shared" si="30"/>
        <v>0</v>
      </c>
      <c r="CN32">
        <f t="shared" si="31"/>
        <v>0</v>
      </c>
    </row>
    <row r="33" spans="1:92">
      <c r="A33" s="1">
        <v>13</v>
      </c>
      <c r="E33" s="1"/>
      <c r="G33" s="1"/>
      <c r="H33" s="1"/>
      <c r="I33" s="1"/>
      <c r="J33" s="1"/>
      <c r="N33" s="62">
        <v>99</v>
      </c>
      <c r="P33" s="123"/>
      <c r="Q33" s="117"/>
      <c r="R33" s="118"/>
      <c r="V33" s="63">
        <v>99</v>
      </c>
      <c r="AD33" s="62">
        <v>99</v>
      </c>
      <c r="BC33">
        <f t="shared" si="0"/>
        <v>297</v>
      </c>
      <c r="BD33" s="24">
        <f>IF($O$4&gt;0,(LARGE(($N33,$V33,$AD33,$AL33,$AT33,$BB33),1)),"0")</f>
        <v>99</v>
      </c>
      <c r="BE33" s="24">
        <f t="shared" si="1"/>
        <v>198</v>
      </c>
      <c r="BK33">
        <f t="shared" si="2"/>
        <v>0</v>
      </c>
      <c r="BL33">
        <f t="shared" si="3"/>
        <v>0</v>
      </c>
      <c r="BM33">
        <f t="shared" si="4"/>
        <v>0</v>
      </c>
      <c r="BN33">
        <f t="shared" si="5"/>
        <v>0</v>
      </c>
      <c r="BO33">
        <f t="shared" si="6"/>
        <v>0</v>
      </c>
      <c r="BP33">
        <f t="shared" si="7"/>
        <v>0</v>
      </c>
      <c r="BQ33">
        <f t="shared" si="8"/>
        <v>0</v>
      </c>
      <c r="BR33">
        <f t="shared" si="9"/>
        <v>0</v>
      </c>
      <c r="BS33">
        <f t="shared" si="10"/>
        <v>0</v>
      </c>
      <c r="BT33">
        <f t="shared" si="11"/>
        <v>0</v>
      </c>
      <c r="BU33">
        <f t="shared" si="12"/>
        <v>0</v>
      </c>
      <c r="BV33">
        <f t="shared" si="13"/>
        <v>0</v>
      </c>
      <c r="BW33">
        <f t="shared" si="14"/>
        <v>0</v>
      </c>
      <c r="BX33">
        <f t="shared" si="15"/>
        <v>0</v>
      </c>
      <c r="BY33">
        <f t="shared" si="16"/>
        <v>0</v>
      </c>
      <c r="BZ33">
        <f t="shared" si="17"/>
        <v>0</v>
      </c>
      <c r="CA33">
        <f t="shared" si="18"/>
        <v>0</v>
      </c>
      <c r="CB33">
        <f t="shared" si="19"/>
        <v>0</v>
      </c>
      <c r="CC33">
        <f t="shared" si="20"/>
        <v>0</v>
      </c>
      <c r="CD33">
        <f t="shared" si="21"/>
        <v>0</v>
      </c>
      <c r="CE33">
        <f t="shared" si="22"/>
        <v>0</v>
      </c>
      <c r="CF33">
        <f t="shared" si="23"/>
        <v>0</v>
      </c>
      <c r="CG33">
        <f t="shared" si="24"/>
        <v>0</v>
      </c>
      <c r="CH33">
        <f t="shared" si="25"/>
        <v>0</v>
      </c>
      <c r="CI33">
        <f t="shared" si="26"/>
        <v>0</v>
      </c>
      <c r="CJ33">
        <f t="shared" si="27"/>
        <v>0</v>
      </c>
      <c r="CK33">
        <f t="shared" si="28"/>
        <v>0</v>
      </c>
      <c r="CL33">
        <f t="shared" si="29"/>
        <v>0</v>
      </c>
      <c r="CM33">
        <f t="shared" si="30"/>
        <v>0</v>
      </c>
      <c r="CN33">
        <f t="shared" si="31"/>
        <v>0</v>
      </c>
    </row>
    <row r="34" spans="1:92">
      <c r="A34" s="1">
        <v>13</v>
      </c>
      <c r="E34" s="1"/>
      <c r="G34" s="1"/>
      <c r="H34" s="1"/>
      <c r="I34" s="1"/>
      <c r="J34" s="1"/>
      <c r="N34" s="62">
        <v>99</v>
      </c>
      <c r="O34" s="62"/>
      <c r="P34" s="81"/>
      <c r="Q34" s="68">
        <v>0</v>
      </c>
      <c r="R34" s="62"/>
      <c r="V34" s="63">
        <v>99</v>
      </c>
      <c r="AD34" s="62">
        <v>99</v>
      </c>
      <c r="BC34">
        <f t="shared" si="0"/>
        <v>297</v>
      </c>
      <c r="BD34" s="24">
        <f>IF($O$4&gt;0,(LARGE(($N34,$V34,$AD34,$AL34,$AT34,$BB34),1)),"0")</f>
        <v>99</v>
      </c>
      <c r="BE34" s="24">
        <f t="shared" si="1"/>
        <v>198</v>
      </c>
      <c r="BK34">
        <f t="shared" si="2"/>
        <v>0</v>
      </c>
      <c r="BL34">
        <f t="shared" si="3"/>
        <v>0</v>
      </c>
      <c r="BM34">
        <f t="shared" si="4"/>
        <v>0</v>
      </c>
      <c r="BN34">
        <f t="shared" si="5"/>
        <v>0</v>
      </c>
      <c r="BO34">
        <f t="shared" si="6"/>
        <v>0</v>
      </c>
      <c r="BP34">
        <f t="shared" si="7"/>
        <v>0</v>
      </c>
      <c r="BQ34">
        <f t="shared" si="8"/>
        <v>0</v>
      </c>
      <c r="BR34">
        <f t="shared" si="9"/>
        <v>0</v>
      </c>
      <c r="BS34">
        <f t="shared" si="10"/>
        <v>0</v>
      </c>
      <c r="BT34">
        <f t="shared" si="11"/>
        <v>0</v>
      </c>
      <c r="BU34">
        <f t="shared" si="12"/>
        <v>0</v>
      </c>
      <c r="BV34">
        <f t="shared" si="13"/>
        <v>0</v>
      </c>
      <c r="BW34">
        <f t="shared" si="14"/>
        <v>0</v>
      </c>
      <c r="BX34">
        <f t="shared" si="15"/>
        <v>0</v>
      </c>
      <c r="BY34">
        <f t="shared" si="16"/>
        <v>0</v>
      </c>
      <c r="BZ34">
        <f t="shared" si="17"/>
        <v>0</v>
      </c>
      <c r="CA34">
        <f t="shared" si="18"/>
        <v>0</v>
      </c>
      <c r="CB34">
        <f t="shared" si="19"/>
        <v>0</v>
      </c>
      <c r="CC34">
        <f t="shared" si="20"/>
        <v>0</v>
      </c>
      <c r="CD34">
        <f t="shared" si="21"/>
        <v>0</v>
      </c>
      <c r="CE34">
        <f t="shared" si="22"/>
        <v>0</v>
      </c>
      <c r="CF34">
        <f t="shared" si="23"/>
        <v>0</v>
      </c>
      <c r="CG34">
        <f t="shared" si="24"/>
        <v>0</v>
      </c>
      <c r="CH34">
        <f t="shared" si="25"/>
        <v>0</v>
      </c>
      <c r="CI34">
        <f t="shared" si="26"/>
        <v>0</v>
      </c>
      <c r="CJ34">
        <f t="shared" si="27"/>
        <v>0</v>
      </c>
      <c r="CK34">
        <f t="shared" si="28"/>
        <v>0</v>
      </c>
      <c r="CL34">
        <f t="shared" si="29"/>
        <v>0</v>
      </c>
      <c r="CM34">
        <f t="shared" si="30"/>
        <v>0</v>
      </c>
      <c r="CN34">
        <f t="shared" si="31"/>
        <v>0</v>
      </c>
    </row>
    <row r="35" spans="1:92">
      <c r="A35" s="1">
        <v>13</v>
      </c>
      <c r="E35" s="1"/>
      <c r="G35" s="1"/>
      <c r="H35" s="1"/>
      <c r="I35" s="1"/>
      <c r="J35" s="1"/>
      <c r="N35" s="62">
        <v>99</v>
      </c>
      <c r="V35" s="63">
        <v>99</v>
      </c>
      <c r="AD35" s="62">
        <v>99</v>
      </c>
      <c r="BC35">
        <f t="shared" si="0"/>
        <v>297</v>
      </c>
      <c r="BD35" s="24">
        <f>IF($O$4&gt;0,(LARGE(($N35,$V35,$AD35,$AL35,$AT35,$BB35),1)),"0")</f>
        <v>99</v>
      </c>
      <c r="BE35" s="24">
        <f t="shared" si="1"/>
        <v>198</v>
      </c>
      <c r="BK35">
        <f t="shared" si="2"/>
        <v>0</v>
      </c>
      <c r="BL35">
        <f t="shared" si="3"/>
        <v>0</v>
      </c>
      <c r="BM35">
        <f t="shared" si="4"/>
        <v>0</v>
      </c>
      <c r="BN35">
        <f t="shared" si="5"/>
        <v>0</v>
      </c>
      <c r="BO35">
        <f t="shared" si="6"/>
        <v>0</v>
      </c>
      <c r="BP35">
        <f t="shared" si="7"/>
        <v>0</v>
      </c>
      <c r="BQ35">
        <f t="shared" si="8"/>
        <v>0</v>
      </c>
      <c r="BR35">
        <f t="shared" si="9"/>
        <v>0</v>
      </c>
      <c r="BS35">
        <f t="shared" si="10"/>
        <v>0</v>
      </c>
      <c r="BT35">
        <f t="shared" si="11"/>
        <v>0</v>
      </c>
      <c r="BU35">
        <f t="shared" si="12"/>
        <v>0</v>
      </c>
      <c r="BV35">
        <f t="shared" si="13"/>
        <v>0</v>
      </c>
      <c r="BW35">
        <f t="shared" si="14"/>
        <v>0</v>
      </c>
      <c r="BX35">
        <f t="shared" si="15"/>
        <v>0</v>
      </c>
      <c r="BY35">
        <f t="shared" si="16"/>
        <v>0</v>
      </c>
      <c r="BZ35">
        <f t="shared" si="17"/>
        <v>0</v>
      </c>
      <c r="CA35">
        <f t="shared" si="18"/>
        <v>0</v>
      </c>
      <c r="CB35">
        <f t="shared" si="19"/>
        <v>0</v>
      </c>
      <c r="CC35">
        <f t="shared" si="20"/>
        <v>0</v>
      </c>
      <c r="CD35">
        <f t="shared" si="21"/>
        <v>0</v>
      </c>
      <c r="CE35">
        <f t="shared" si="22"/>
        <v>0</v>
      </c>
      <c r="CF35">
        <f t="shared" si="23"/>
        <v>0</v>
      </c>
      <c r="CG35">
        <f t="shared" si="24"/>
        <v>0</v>
      </c>
      <c r="CH35">
        <f t="shared" si="25"/>
        <v>0</v>
      </c>
      <c r="CI35">
        <f t="shared" si="26"/>
        <v>0</v>
      </c>
      <c r="CJ35">
        <f t="shared" si="27"/>
        <v>0</v>
      </c>
      <c r="CK35">
        <f t="shared" si="28"/>
        <v>0</v>
      </c>
      <c r="CL35">
        <f t="shared" si="29"/>
        <v>0</v>
      </c>
      <c r="CM35">
        <f t="shared" si="30"/>
        <v>0</v>
      </c>
      <c r="CN35">
        <f t="shared" si="31"/>
        <v>0</v>
      </c>
    </row>
    <row r="36" spans="1:92">
      <c r="A36" s="1">
        <v>13</v>
      </c>
      <c r="E36" s="96" t="s">
        <v>126</v>
      </c>
      <c r="G36" s="119"/>
      <c r="H36" s="126"/>
      <c r="I36" s="121"/>
      <c r="J36" s="119"/>
      <c r="N36" s="62">
        <v>99</v>
      </c>
      <c r="V36" s="63">
        <v>99</v>
      </c>
      <c r="AD36" s="62">
        <v>99</v>
      </c>
      <c r="BC36">
        <f t="shared" si="0"/>
        <v>297</v>
      </c>
      <c r="BD36" s="24">
        <f>IF($O$4&gt;0,(LARGE(($N36,$V36,$AD36,$AL36,$AT36,$BB36),1)),"0")</f>
        <v>99</v>
      </c>
      <c r="BE36" s="24">
        <f t="shared" si="1"/>
        <v>198</v>
      </c>
      <c r="BK36">
        <f t="shared" si="2"/>
        <v>0</v>
      </c>
      <c r="BL36">
        <f t="shared" si="3"/>
        <v>0</v>
      </c>
      <c r="BM36">
        <f t="shared" si="4"/>
        <v>0</v>
      </c>
      <c r="BN36">
        <f t="shared" si="5"/>
        <v>0</v>
      </c>
      <c r="BO36">
        <f t="shared" si="6"/>
        <v>0</v>
      </c>
      <c r="BP36">
        <f t="shared" si="7"/>
        <v>0</v>
      </c>
      <c r="BQ36">
        <f t="shared" si="8"/>
        <v>0</v>
      </c>
      <c r="BR36">
        <f t="shared" si="9"/>
        <v>0</v>
      </c>
      <c r="BS36">
        <f t="shared" si="10"/>
        <v>0</v>
      </c>
      <c r="BT36">
        <f t="shared" si="11"/>
        <v>0</v>
      </c>
      <c r="BU36">
        <f t="shared" si="12"/>
        <v>0</v>
      </c>
      <c r="BV36">
        <f t="shared" si="13"/>
        <v>0</v>
      </c>
      <c r="BW36">
        <f t="shared" si="14"/>
        <v>0</v>
      </c>
      <c r="BX36">
        <f t="shared" si="15"/>
        <v>0</v>
      </c>
      <c r="BY36">
        <f t="shared" si="16"/>
        <v>0</v>
      </c>
      <c r="BZ36">
        <f t="shared" si="17"/>
        <v>0</v>
      </c>
      <c r="CA36">
        <f t="shared" si="18"/>
        <v>0</v>
      </c>
      <c r="CB36">
        <f t="shared" si="19"/>
        <v>0</v>
      </c>
      <c r="CC36">
        <f t="shared" si="20"/>
        <v>0</v>
      </c>
      <c r="CD36">
        <f t="shared" si="21"/>
        <v>0</v>
      </c>
      <c r="CE36">
        <f t="shared" si="22"/>
        <v>0</v>
      </c>
      <c r="CF36">
        <f t="shared" si="23"/>
        <v>0</v>
      </c>
      <c r="CG36">
        <f t="shared" si="24"/>
        <v>0</v>
      </c>
      <c r="CH36">
        <f t="shared" si="25"/>
        <v>0</v>
      </c>
      <c r="CI36">
        <f t="shared" si="26"/>
        <v>0</v>
      </c>
      <c r="CJ36">
        <f t="shared" si="27"/>
        <v>0</v>
      </c>
      <c r="CK36">
        <f t="shared" si="28"/>
        <v>0</v>
      </c>
      <c r="CL36">
        <f t="shared" si="29"/>
        <v>0</v>
      </c>
      <c r="CM36">
        <f t="shared" si="30"/>
        <v>0</v>
      </c>
      <c r="CN36">
        <f t="shared" si="31"/>
        <v>0</v>
      </c>
    </row>
    <row r="37" spans="1:92">
      <c r="A37" s="1">
        <v>13</v>
      </c>
      <c r="E37" s="96" t="s">
        <v>335</v>
      </c>
      <c r="G37" s="119"/>
      <c r="H37" s="126"/>
      <c r="I37" s="121"/>
      <c r="J37" s="119"/>
      <c r="N37" s="62">
        <v>99</v>
      </c>
      <c r="O37" s="62"/>
      <c r="P37" s="81"/>
      <c r="Q37" s="68">
        <v>4</v>
      </c>
      <c r="R37" s="62"/>
      <c r="V37" s="63">
        <v>99</v>
      </c>
      <c r="W37" s="29"/>
      <c r="X37" s="29"/>
      <c r="Y37" s="29">
        <v>0</v>
      </c>
      <c r="Z37" s="29"/>
      <c r="AD37" s="62">
        <v>99</v>
      </c>
      <c r="BC37">
        <f t="shared" si="0"/>
        <v>297</v>
      </c>
      <c r="BD37" s="24">
        <f>IF($O$4&gt;0,(LARGE(($N37,$V37,$AD37,$AL37,$AT37,$BB37),1)),"0")</f>
        <v>99</v>
      </c>
      <c r="BE37" s="24">
        <f t="shared" si="1"/>
        <v>198</v>
      </c>
      <c r="BK37">
        <f t="shared" si="2"/>
        <v>0</v>
      </c>
      <c r="BL37">
        <f t="shared" si="3"/>
        <v>0</v>
      </c>
      <c r="BM37">
        <f t="shared" si="4"/>
        <v>0</v>
      </c>
      <c r="BN37">
        <f t="shared" si="5"/>
        <v>0</v>
      </c>
      <c r="BO37">
        <f t="shared" si="6"/>
        <v>0</v>
      </c>
      <c r="BP37">
        <f t="shared" si="7"/>
        <v>0</v>
      </c>
      <c r="BQ37">
        <f t="shared" si="8"/>
        <v>0</v>
      </c>
      <c r="BR37">
        <f t="shared" si="9"/>
        <v>0</v>
      </c>
      <c r="BS37">
        <f t="shared" si="10"/>
        <v>0</v>
      </c>
      <c r="BT37">
        <f t="shared" si="11"/>
        <v>0</v>
      </c>
      <c r="BU37">
        <f t="shared" si="12"/>
        <v>0</v>
      </c>
      <c r="BV37">
        <f t="shared" si="13"/>
        <v>0</v>
      </c>
      <c r="BW37">
        <f t="shared" si="14"/>
        <v>0</v>
      </c>
      <c r="BX37">
        <f t="shared" si="15"/>
        <v>0</v>
      </c>
      <c r="BY37">
        <f t="shared" si="16"/>
        <v>0</v>
      </c>
      <c r="BZ37">
        <f t="shared" si="17"/>
        <v>0</v>
      </c>
      <c r="CA37">
        <f t="shared" si="18"/>
        <v>0</v>
      </c>
      <c r="CB37">
        <f t="shared" si="19"/>
        <v>0</v>
      </c>
      <c r="CC37">
        <f t="shared" si="20"/>
        <v>0</v>
      </c>
      <c r="CD37">
        <f t="shared" si="21"/>
        <v>0</v>
      </c>
      <c r="CE37">
        <f t="shared" si="22"/>
        <v>0</v>
      </c>
      <c r="CF37">
        <f t="shared" si="23"/>
        <v>0</v>
      </c>
      <c r="CG37">
        <f t="shared" si="24"/>
        <v>0</v>
      </c>
      <c r="CH37">
        <f t="shared" si="25"/>
        <v>0</v>
      </c>
      <c r="CI37">
        <f t="shared" si="26"/>
        <v>0</v>
      </c>
      <c r="CJ37">
        <f t="shared" si="27"/>
        <v>0</v>
      </c>
      <c r="CK37">
        <f t="shared" si="28"/>
        <v>0</v>
      </c>
      <c r="CL37">
        <f t="shared" si="29"/>
        <v>0</v>
      </c>
      <c r="CM37">
        <f t="shared" si="30"/>
        <v>0</v>
      </c>
      <c r="CN37">
        <f t="shared" si="31"/>
        <v>0</v>
      </c>
    </row>
    <row r="38" spans="1:92">
      <c r="A38" s="1">
        <v>13</v>
      </c>
      <c r="E38" s="96" t="s">
        <v>126</v>
      </c>
      <c r="G38" s="119"/>
      <c r="H38" s="126"/>
      <c r="I38" s="121"/>
      <c r="J38" s="119"/>
      <c r="N38" s="62">
        <v>99</v>
      </c>
      <c r="O38" s="62"/>
      <c r="P38" s="81"/>
      <c r="Q38" s="68">
        <v>0</v>
      </c>
      <c r="R38" s="62"/>
      <c r="V38" s="63">
        <v>99</v>
      </c>
      <c r="AD38" s="62">
        <v>99</v>
      </c>
      <c r="BC38">
        <f t="shared" si="0"/>
        <v>297</v>
      </c>
      <c r="BD38" s="24">
        <f>IF($O$4&gt;0,(LARGE(($N38,$V38,$AD38,$AL38,$AT38,$BB38),1)),"0")</f>
        <v>99</v>
      </c>
      <c r="BE38" s="24">
        <f t="shared" si="1"/>
        <v>198</v>
      </c>
      <c r="BK38">
        <f t="shared" si="2"/>
        <v>0</v>
      </c>
      <c r="BL38">
        <f t="shared" si="3"/>
        <v>0</v>
      </c>
      <c r="BM38">
        <f t="shared" si="4"/>
        <v>0</v>
      </c>
      <c r="BN38">
        <f t="shared" si="5"/>
        <v>0</v>
      </c>
      <c r="BO38">
        <f t="shared" si="6"/>
        <v>0</v>
      </c>
      <c r="BP38">
        <f t="shared" si="7"/>
        <v>0</v>
      </c>
      <c r="BQ38">
        <f t="shared" si="8"/>
        <v>0</v>
      </c>
      <c r="BR38">
        <f t="shared" si="9"/>
        <v>0</v>
      </c>
      <c r="BS38">
        <f t="shared" si="10"/>
        <v>0</v>
      </c>
      <c r="BT38">
        <f t="shared" si="11"/>
        <v>0</v>
      </c>
      <c r="BU38">
        <f t="shared" si="12"/>
        <v>0</v>
      </c>
      <c r="BV38">
        <f t="shared" si="13"/>
        <v>0</v>
      </c>
      <c r="BW38">
        <f t="shared" si="14"/>
        <v>0</v>
      </c>
      <c r="BX38">
        <f t="shared" si="15"/>
        <v>0</v>
      </c>
      <c r="BY38">
        <f t="shared" si="16"/>
        <v>0</v>
      </c>
      <c r="BZ38">
        <f t="shared" si="17"/>
        <v>0</v>
      </c>
      <c r="CA38">
        <f t="shared" si="18"/>
        <v>0</v>
      </c>
      <c r="CB38">
        <f t="shared" si="19"/>
        <v>0</v>
      </c>
      <c r="CC38">
        <f t="shared" si="20"/>
        <v>0</v>
      </c>
      <c r="CD38">
        <f t="shared" si="21"/>
        <v>0</v>
      </c>
      <c r="CE38">
        <f t="shared" si="22"/>
        <v>0</v>
      </c>
      <c r="CF38">
        <f t="shared" si="23"/>
        <v>0</v>
      </c>
      <c r="CG38">
        <f t="shared" si="24"/>
        <v>0</v>
      </c>
      <c r="CH38">
        <f t="shared" si="25"/>
        <v>0</v>
      </c>
      <c r="CI38">
        <f t="shared" si="26"/>
        <v>0</v>
      </c>
      <c r="CJ38">
        <f t="shared" si="27"/>
        <v>0</v>
      </c>
      <c r="CK38">
        <f t="shared" si="28"/>
        <v>0</v>
      </c>
      <c r="CL38">
        <f t="shared" si="29"/>
        <v>0</v>
      </c>
      <c r="CM38">
        <f t="shared" si="30"/>
        <v>0</v>
      </c>
      <c r="CN38">
        <f t="shared" si="31"/>
        <v>0</v>
      </c>
    </row>
    <row r="39" spans="1:92">
      <c r="A39" s="1">
        <v>13</v>
      </c>
      <c r="E39" s="96" t="s">
        <v>335</v>
      </c>
      <c r="G39" s="119"/>
      <c r="H39" s="126"/>
      <c r="I39" s="121"/>
      <c r="J39" s="119"/>
      <c r="N39" s="62">
        <v>99</v>
      </c>
      <c r="V39" s="63">
        <v>99</v>
      </c>
      <c r="AD39" s="62">
        <v>99</v>
      </c>
      <c r="BC39">
        <f t="shared" si="0"/>
        <v>297</v>
      </c>
      <c r="BD39" s="24">
        <f>IF($O$4&gt;0,(LARGE(($N39,$V39,$AD39,$AL39,$AT39,$BB39),1)),"0")</f>
        <v>99</v>
      </c>
      <c r="BE39" s="24">
        <f t="shared" si="1"/>
        <v>198</v>
      </c>
      <c r="BK39">
        <f t="shared" si="2"/>
        <v>0</v>
      </c>
      <c r="BL39">
        <f t="shared" si="3"/>
        <v>0</v>
      </c>
      <c r="BM39">
        <f t="shared" si="4"/>
        <v>0</v>
      </c>
      <c r="BN39">
        <f t="shared" si="5"/>
        <v>0</v>
      </c>
      <c r="BO39">
        <f t="shared" si="6"/>
        <v>0</v>
      </c>
      <c r="BP39">
        <f t="shared" si="7"/>
        <v>0</v>
      </c>
      <c r="BQ39">
        <f t="shared" si="8"/>
        <v>0</v>
      </c>
      <c r="BR39">
        <f t="shared" si="9"/>
        <v>0</v>
      </c>
      <c r="BS39">
        <f t="shared" si="10"/>
        <v>0</v>
      </c>
      <c r="BT39">
        <f t="shared" si="11"/>
        <v>0</v>
      </c>
      <c r="BU39">
        <f t="shared" si="12"/>
        <v>0</v>
      </c>
      <c r="BV39">
        <f t="shared" si="13"/>
        <v>0</v>
      </c>
      <c r="BW39">
        <f t="shared" si="14"/>
        <v>0</v>
      </c>
      <c r="BX39">
        <f t="shared" si="15"/>
        <v>0</v>
      </c>
      <c r="BY39">
        <f t="shared" si="16"/>
        <v>0</v>
      </c>
      <c r="BZ39">
        <f t="shared" si="17"/>
        <v>0</v>
      </c>
      <c r="CA39">
        <f t="shared" si="18"/>
        <v>0</v>
      </c>
      <c r="CB39">
        <f t="shared" si="19"/>
        <v>0</v>
      </c>
      <c r="CC39">
        <f t="shared" si="20"/>
        <v>0</v>
      </c>
      <c r="CD39">
        <f t="shared" si="21"/>
        <v>0</v>
      </c>
      <c r="CE39">
        <f t="shared" si="22"/>
        <v>0</v>
      </c>
      <c r="CF39">
        <f t="shared" si="23"/>
        <v>0</v>
      </c>
      <c r="CG39">
        <f t="shared" si="24"/>
        <v>0</v>
      </c>
      <c r="CH39">
        <f t="shared" si="25"/>
        <v>0</v>
      </c>
      <c r="CI39">
        <f t="shared" si="26"/>
        <v>0</v>
      </c>
      <c r="CJ39">
        <f t="shared" si="27"/>
        <v>0</v>
      </c>
      <c r="CK39">
        <f t="shared" si="28"/>
        <v>0</v>
      </c>
      <c r="CL39">
        <f t="shared" si="29"/>
        <v>0</v>
      </c>
      <c r="CM39">
        <f t="shared" si="30"/>
        <v>0</v>
      </c>
      <c r="CN39">
        <f t="shared" si="31"/>
        <v>0</v>
      </c>
    </row>
    <row r="40" spans="1:92">
      <c r="A40" s="1">
        <v>13</v>
      </c>
      <c r="E40" s="96" t="s">
        <v>335</v>
      </c>
      <c r="G40" s="119"/>
      <c r="H40" s="126"/>
      <c r="I40" s="121"/>
      <c r="J40" s="119"/>
      <c r="N40" s="62">
        <v>99</v>
      </c>
      <c r="V40" s="63">
        <v>99</v>
      </c>
      <c r="AD40" s="62">
        <v>99</v>
      </c>
      <c r="BC40">
        <f t="shared" si="0"/>
        <v>297</v>
      </c>
      <c r="BD40" s="24">
        <f>IF($O$4&gt;0,(LARGE(($N40,$V40,$AD40,$AL40,$AT40,$BB40),1)),"0")</f>
        <v>99</v>
      </c>
      <c r="BE40" s="24">
        <f t="shared" si="1"/>
        <v>198</v>
      </c>
      <c r="BK40">
        <f t="shared" si="2"/>
        <v>0</v>
      </c>
      <c r="BL40">
        <f t="shared" si="3"/>
        <v>0</v>
      </c>
      <c r="BM40">
        <f t="shared" si="4"/>
        <v>0</v>
      </c>
      <c r="BN40">
        <f t="shared" si="5"/>
        <v>0</v>
      </c>
      <c r="BO40">
        <f t="shared" si="6"/>
        <v>0</v>
      </c>
      <c r="BP40">
        <f t="shared" si="7"/>
        <v>0</v>
      </c>
      <c r="BQ40">
        <f t="shared" si="8"/>
        <v>0</v>
      </c>
      <c r="BR40">
        <f t="shared" si="9"/>
        <v>0</v>
      </c>
      <c r="BS40">
        <f t="shared" si="10"/>
        <v>0</v>
      </c>
      <c r="BT40">
        <f t="shared" si="11"/>
        <v>0</v>
      </c>
      <c r="BU40">
        <f t="shared" si="12"/>
        <v>0</v>
      </c>
      <c r="BV40">
        <f t="shared" si="13"/>
        <v>0</v>
      </c>
      <c r="BW40">
        <f t="shared" si="14"/>
        <v>0</v>
      </c>
      <c r="BX40">
        <f t="shared" si="15"/>
        <v>0</v>
      </c>
      <c r="BY40">
        <f t="shared" si="16"/>
        <v>0</v>
      </c>
      <c r="BZ40">
        <f t="shared" si="17"/>
        <v>0</v>
      </c>
      <c r="CA40">
        <f t="shared" si="18"/>
        <v>0</v>
      </c>
      <c r="CB40">
        <f t="shared" si="19"/>
        <v>0</v>
      </c>
      <c r="CC40">
        <f t="shared" si="20"/>
        <v>0</v>
      </c>
      <c r="CD40">
        <f t="shared" si="21"/>
        <v>0</v>
      </c>
      <c r="CE40">
        <f t="shared" si="22"/>
        <v>0</v>
      </c>
      <c r="CF40">
        <f t="shared" si="23"/>
        <v>0</v>
      </c>
      <c r="CG40">
        <f t="shared" si="24"/>
        <v>0</v>
      </c>
      <c r="CH40">
        <f t="shared" si="25"/>
        <v>0</v>
      </c>
      <c r="CI40">
        <f t="shared" si="26"/>
        <v>0</v>
      </c>
      <c r="CJ40">
        <f t="shared" si="27"/>
        <v>0</v>
      </c>
      <c r="CK40">
        <f t="shared" si="28"/>
        <v>0</v>
      </c>
      <c r="CL40">
        <f t="shared" si="29"/>
        <v>0</v>
      </c>
      <c r="CM40">
        <f t="shared" si="30"/>
        <v>0</v>
      </c>
      <c r="CN40">
        <f t="shared" si="31"/>
        <v>0</v>
      </c>
    </row>
    <row r="41" spans="1:92">
      <c r="A41" s="1">
        <v>13</v>
      </c>
      <c r="E41" s="96" t="s">
        <v>126</v>
      </c>
      <c r="G41" s="119"/>
      <c r="H41" s="126"/>
      <c r="I41" s="121"/>
      <c r="J41" s="119"/>
      <c r="N41" s="62">
        <v>99</v>
      </c>
      <c r="V41" s="63">
        <v>99</v>
      </c>
      <c r="AD41" s="62">
        <v>99</v>
      </c>
      <c r="BC41">
        <f t="shared" si="0"/>
        <v>297</v>
      </c>
      <c r="BD41" s="24">
        <f>IF($O$4&gt;0,(LARGE(($N41,$V41,$AD41,$AL41,$AT41,$BB41),1)),"0")</f>
        <v>99</v>
      </c>
      <c r="BE41" s="24">
        <f t="shared" si="1"/>
        <v>198</v>
      </c>
      <c r="BK41">
        <f t="shared" si="2"/>
        <v>0</v>
      </c>
      <c r="BL41">
        <f t="shared" si="3"/>
        <v>0</v>
      </c>
      <c r="BM41">
        <f t="shared" si="4"/>
        <v>0</v>
      </c>
      <c r="BN41">
        <f t="shared" si="5"/>
        <v>0</v>
      </c>
      <c r="BO41">
        <f t="shared" si="6"/>
        <v>0</v>
      </c>
      <c r="BP41">
        <f t="shared" si="7"/>
        <v>0</v>
      </c>
      <c r="BQ41">
        <f t="shared" si="8"/>
        <v>0</v>
      </c>
      <c r="BR41">
        <f t="shared" si="9"/>
        <v>0</v>
      </c>
      <c r="BS41">
        <f t="shared" si="10"/>
        <v>0</v>
      </c>
      <c r="BT41">
        <f t="shared" si="11"/>
        <v>0</v>
      </c>
      <c r="BU41">
        <f t="shared" si="12"/>
        <v>0</v>
      </c>
      <c r="BV41">
        <f t="shared" si="13"/>
        <v>0</v>
      </c>
      <c r="BW41">
        <f t="shared" si="14"/>
        <v>0</v>
      </c>
      <c r="BX41">
        <f t="shared" si="15"/>
        <v>0</v>
      </c>
      <c r="BY41">
        <f t="shared" si="16"/>
        <v>0</v>
      </c>
      <c r="BZ41">
        <f t="shared" si="17"/>
        <v>0</v>
      </c>
      <c r="CA41">
        <f t="shared" si="18"/>
        <v>0</v>
      </c>
      <c r="CB41">
        <f t="shared" si="19"/>
        <v>0</v>
      </c>
      <c r="CC41">
        <f t="shared" si="20"/>
        <v>0</v>
      </c>
      <c r="CD41">
        <f t="shared" si="21"/>
        <v>0</v>
      </c>
      <c r="CE41">
        <f t="shared" si="22"/>
        <v>0</v>
      </c>
      <c r="CF41">
        <f t="shared" si="23"/>
        <v>0</v>
      </c>
      <c r="CG41">
        <f t="shared" si="24"/>
        <v>0</v>
      </c>
      <c r="CH41">
        <f t="shared" si="25"/>
        <v>0</v>
      </c>
      <c r="CI41">
        <f t="shared" si="26"/>
        <v>0</v>
      </c>
      <c r="CJ41">
        <f t="shared" si="27"/>
        <v>0</v>
      </c>
      <c r="CK41">
        <f t="shared" si="28"/>
        <v>0</v>
      </c>
      <c r="CL41">
        <f t="shared" si="29"/>
        <v>0</v>
      </c>
      <c r="CM41">
        <f t="shared" si="30"/>
        <v>0</v>
      </c>
      <c r="CN41">
        <f t="shared" si="31"/>
        <v>0</v>
      </c>
    </row>
    <row r="42" spans="1:92">
      <c r="A42" s="1">
        <v>13</v>
      </c>
      <c r="E42" s="96" t="s">
        <v>126</v>
      </c>
      <c r="G42" s="119"/>
      <c r="H42" s="126"/>
      <c r="I42" s="121"/>
      <c r="J42" s="119"/>
      <c r="N42" s="62">
        <v>99</v>
      </c>
      <c r="O42" s="63">
        <v>0</v>
      </c>
      <c r="R42" s="63">
        <v>40</v>
      </c>
      <c r="V42" s="63">
        <v>99</v>
      </c>
      <c r="AD42" s="62">
        <v>99</v>
      </c>
      <c r="BC42">
        <f t="shared" si="0"/>
        <v>297</v>
      </c>
      <c r="BD42" s="24">
        <f>IF($O$4&gt;0,(LARGE(($N42,$V42,$AD42,$AL42,$AT42,$BB42),1)),"0")</f>
        <v>99</v>
      </c>
      <c r="BE42" s="24">
        <f t="shared" si="1"/>
        <v>198</v>
      </c>
      <c r="BK42">
        <f t="shared" si="2"/>
        <v>0</v>
      </c>
      <c r="BL42">
        <f t="shared" si="3"/>
        <v>0</v>
      </c>
      <c r="BM42">
        <f t="shared" si="4"/>
        <v>0</v>
      </c>
      <c r="BN42">
        <f t="shared" si="5"/>
        <v>0</v>
      </c>
      <c r="BO42">
        <f t="shared" si="6"/>
        <v>0</v>
      </c>
      <c r="BP42">
        <f t="shared" si="7"/>
        <v>0</v>
      </c>
      <c r="BQ42">
        <f t="shared" si="8"/>
        <v>0</v>
      </c>
      <c r="BR42">
        <f t="shared" si="9"/>
        <v>40</v>
      </c>
      <c r="BS42">
        <f t="shared" si="10"/>
        <v>0</v>
      </c>
      <c r="BT42">
        <f t="shared" si="11"/>
        <v>40</v>
      </c>
      <c r="BU42">
        <f t="shared" si="12"/>
        <v>0</v>
      </c>
      <c r="BV42">
        <f t="shared" si="13"/>
        <v>0</v>
      </c>
      <c r="BW42">
        <f t="shared" si="14"/>
        <v>0</v>
      </c>
      <c r="BX42">
        <f t="shared" si="15"/>
        <v>0</v>
      </c>
      <c r="BY42">
        <f t="shared" si="16"/>
        <v>0</v>
      </c>
      <c r="BZ42">
        <f t="shared" si="17"/>
        <v>0</v>
      </c>
      <c r="CA42">
        <f t="shared" si="18"/>
        <v>0</v>
      </c>
      <c r="CB42">
        <f t="shared" si="19"/>
        <v>0</v>
      </c>
      <c r="CC42">
        <f t="shared" si="20"/>
        <v>0</v>
      </c>
      <c r="CD42">
        <f t="shared" si="21"/>
        <v>0</v>
      </c>
      <c r="CE42">
        <f t="shared" si="22"/>
        <v>0</v>
      </c>
      <c r="CF42">
        <f t="shared" si="23"/>
        <v>0</v>
      </c>
      <c r="CG42">
        <f t="shared" si="24"/>
        <v>0</v>
      </c>
      <c r="CH42">
        <f t="shared" si="25"/>
        <v>0</v>
      </c>
      <c r="CI42">
        <f t="shared" si="26"/>
        <v>0</v>
      </c>
      <c r="CJ42">
        <f t="shared" si="27"/>
        <v>0</v>
      </c>
      <c r="CK42">
        <f t="shared" si="28"/>
        <v>0</v>
      </c>
      <c r="CL42">
        <f t="shared" si="29"/>
        <v>0</v>
      </c>
      <c r="CM42">
        <f t="shared" si="30"/>
        <v>0</v>
      </c>
      <c r="CN42">
        <f t="shared" si="31"/>
        <v>0</v>
      </c>
    </row>
    <row r="43" spans="1:92">
      <c r="A43" s="1">
        <v>13</v>
      </c>
      <c r="E43" s="96" t="s">
        <v>126</v>
      </c>
      <c r="I43" s="67">
        <v>0</v>
      </c>
      <c r="N43" s="62">
        <v>99</v>
      </c>
      <c r="O43" s="62"/>
      <c r="P43" s="81"/>
      <c r="Q43" s="68">
        <v>2</v>
      </c>
      <c r="R43" s="62"/>
      <c r="V43" s="63">
        <v>99</v>
      </c>
      <c r="AD43" s="62">
        <v>99</v>
      </c>
      <c r="BC43">
        <f t="shared" si="0"/>
        <v>297</v>
      </c>
      <c r="BD43" s="24">
        <f>IF($O$4&gt;0,(LARGE(($N43,$V43,$AD43,$AL43,$AT43,$BB43),1)),"0")</f>
        <v>99</v>
      </c>
      <c r="BE43" s="24">
        <f t="shared" si="1"/>
        <v>198</v>
      </c>
      <c r="BK43">
        <f t="shared" si="2"/>
        <v>0</v>
      </c>
      <c r="BL43">
        <f t="shared" si="3"/>
        <v>0</v>
      </c>
      <c r="BM43">
        <f t="shared" si="4"/>
        <v>0</v>
      </c>
      <c r="BN43">
        <f t="shared" si="5"/>
        <v>0</v>
      </c>
      <c r="BO43">
        <f t="shared" si="6"/>
        <v>0</v>
      </c>
      <c r="BP43">
        <f t="shared" si="7"/>
        <v>0</v>
      </c>
      <c r="BQ43">
        <f t="shared" si="8"/>
        <v>0</v>
      </c>
      <c r="BR43">
        <f t="shared" si="9"/>
        <v>0</v>
      </c>
      <c r="BS43">
        <f t="shared" si="10"/>
        <v>0</v>
      </c>
      <c r="BT43">
        <f t="shared" si="11"/>
        <v>0</v>
      </c>
      <c r="BU43">
        <f t="shared" si="12"/>
        <v>0</v>
      </c>
      <c r="BV43">
        <f t="shared" si="13"/>
        <v>0</v>
      </c>
      <c r="BW43">
        <f t="shared" si="14"/>
        <v>0</v>
      </c>
      <c r="BX43">
        <f t="shared" si="15"/>
        <v>0</v>
      </c>
      <c r="BY43">
        <f t="shared" si="16"/>
        <v>0</v>
      </c>
      <c r="BZ43">
        <f t="shared" si="17"/>
        <v>0</v>
      </c>
      <c r="CA43">
        <f t="shared" si="18"/>
        <v>0</v>
      </c>
      <c r="CB43">
        <f t="shared" si="19"/>
        <v>0</v>
      </c>
      <c r="CC43">
        <f t="shared" si="20"/>
        <v>0</v>
      </c>
      <c r="CD43">
        <f t="shared" si="21"/>
        <v>0</v>
      </c>
      <c r="CE43">
        <f t="shared" si="22"/>
        <v>0</v>
      </c>
      <c r="CF43">
        <f t="shared" si="23"/>
        <v>0</v>
      </c>
      <c r="CG43">
        <f t="shared" si="24"/>
        <v>0</v>
      </c>
      <c r="CH43">
        <f t="shared" si="25"/>
        <v>0</v>
      </c>
      <c r="CI43">
        <f t="shared" si="26"/>
        <v>0</v>
      </c>
      <c r="CJ43">
        <f t="shared" si="27"/>
        <v>0</v>
      </c>
      <c r="CK43">
        <f t="shared" si="28"/>
        <v>0</v>
      </c>
      <c r="CL43">
        <f t="shared" si="29"/>
        <v>0</v>
      </c>
      <c r="CM43">
        <f t="shared" si="30"/>
        <v>0</v>
      </c>
      <c r="CN43">
        <f t="shared" si="31"/>
        <v>0</v>
      </c>
    </row>
  </sheetData>
  <sheetProtection sheet="1" objects="1" scenarios="1"/>
  <sortState ref="A9:CN43">
    <sortCondition ref="BE9"/>
  </sortState>
  <mergeCells count="32">
    <mergeCell ref="O5:V5"/>
    <mergeCell ref="BC5:BF5"/>
    <mergeCell ref="A6:E7"/>
    <mergeCell ref="G6:N6"/>
    <mergeCell ref="O6:V6"/>
    <mergeCell ref="W6:AD6"/>
    <mergeCell ref="AE6:AL6"/>
    <mergeCell ref="AU6:BB6"/>
    <mergeCell ref="BC6:BE6"/>
    <mergeCell ref="G7:N7"/>
    <mergeCell ref="O7:V7"/>
    <mergeCell ref="W7:AD7"/>
    <mergeCell ref="AE7:AL7"/>
    <mergeCell ref="AM7:AT7"/>
    <mergeCell ref="AU7:BB7"/>
    <mergeCell ref="AM6:AT6"/>
    <mergeCell ref="A1:BI1"/>
    <mergeCell ref="A3:B3"/>
    <mergeCell ref="C3:E3"/>
    <mergeCell ref="F3:N3"/>
    <mergeCell ref="O3:V3"/>
    <mergeCell ref="W3:AL5"/>
    <mergeCell ref="BC3:BF3"/>
    <mergeCell ref="BH3:BI7"/>
    <mergeCell ref="A4:B4"/>
    <mergeCell ref="C4:E4"/>
    <mergeCell ref="F4:N4"/>
    <mergeCell ref="O4:V4"/>
    <mergeCell ref="BC4:BF4"/>
    <mergeCell ref="A5:B5"/>
    <mergeCell ref="C5:E5"/>
    <mergeCell ref="F5:N5"/>
  </mergeCells>
  <dataValidations count="8">
    <dataValidation operator="lessThan" allowBlank="1" showInputMessage="1" showErrorMessage="1" sqref="O1:O2 AE1:AE2 AU1:AU2 AU9:AU65286 AE9:AE65286 O9:O65286"/>
    <dataValidation type="decimal" allowBlank="1" showInputMessage="1" showErrorMessage="1" sqref="L1:L2 I1:I2 T1:T2 Q1:Q2 AG1:AG2 AB1:AB2 Y1:Y2 AJ1:AJ2 AR1:AR2 AO1:AO2 AW1:AW2 AZ1:AZ2 AZ9:AZ65286 AW9:AW65286 AR9:AR65286 AO9:AO65286 AJ9:AJ65286 Q9:Q65286 AG9:AG65286 AB9:AB65286 I9:I65286 T9:T65286 Y9:Y65286 L9:L65286">
      <formula1>0</formula1>
      <formula2>10</formula2>
    </dataValidation>
    <dataValidation type="decimal" allowBlank="1" showInputMessage="1" showErrorMessage="1" sqref="H1:H2 K1:K2 P1:P2 S1:S2 X1:X2 AA1:AA2 AI1:AI2 AF1:AF2 AN1:AN2 AQ1:AQ2 AY1:AY2 AV1:AV2 AV9:AV65286 AY9:AY65286 AN9:AN65286 AQ9:AQ65286 AF9:AF65286 K9:K65286 S9:S65286 P9:P65286 X9:X65286 AA9:AA65286 H9:H65286 AI9:AI65286">
      <formula1>0</formula1>
      <formula2>999</formula2>
    </dataValidation>
    <dataValidation type="list" allowBlank="1" showInputMessage="1" showErrorMessage="1" sqref="BH1:BH2 BH9:BH65286">
      <formula1>"ja,nee"</formula1>
    </dataValidation>
    <dataValidation type="whole" operator="lessThan" allowBlank="1" showInputMessage="1" showErrorMessage="1" sqref="BG6">
      <formula1>340</formula1>
    </dataValidation>
    <dataValidation type="whole" operator="lessThan" allowBlank="1" showInputMessage="1" showErrorMessage="1" sqref="BG5">
      <formula1>9</formula1>
    </dataValidation>
    <dataValidation type="whole" allowBlank="1" showInputMessage="1" showErrorMessage="1" sqref="BG4">
      <formula1>1</formula1>
      <formula2>2</formula2>
    </dataValidation>
    <dataValidation type="whole" allowBlank="1" showInputMessage="1" showErrorMessage="1" sqref="BG3">
      <formula1>1</formula1>
      <formula2>4</formula2>
    </dataValidation>
  </dataValidations>
  <printOptions headings="1" gridLines="1"/>
  <pageMargins left="0.19685039370078741" right="0" top="0.98425196850393704" bottom="0.98425196850393704" header="0.51181102362204722" footer="0.51181102362204722"/>
  <pageSetup paperSize="9" scale="87" fitToWidth="3" fitToHeight="10" orientation="landscape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 codeName="Blad4">
    <pageSetUpPr fitToPage="1"/>
  </sheetPr>
  <dimension ref="A1:CN43"/>
  <sheetViews>
    <sheetView workbookViewId="0">
      <pane xSplit="5" ySplit="8" topLeftCell="F9" activePane="bottomRight" state="frozen"/>
      <selection activeCell="C4" sqref="C4:E4"/>
      <selection pane="topRight" activeCell="C4" sqref="C4:E4"/>
      <selection pane="bottomLeft" activeCell="C4" sqref="C4:E4"/>
      <selection pane="bottomRight" activeCell="O3" sqref="O3:V3"/>
    </sheetView>
  </sheetViews>
  <sheetFormatPr defaultColWidth="9.109375" defaultRowHeight="13.2"/>
  <cols>
    <col min="1" max="1" width="4.6640625" style="1" customWidth="1"/>
    <col min="2" max="2" width="10.109375" style="1" customWidth="1"/>
    <col min="3" max="4" width="22.6640625" style="1" customWidth="1"/>
    <col min="5" max="5" width="6.77734375" style="96" hidden="1" customWidth="1"/>
    <col min="6" max="6" width="18.6640625" style="1" customWidth="1"/>
    <col min="7" max="7" width="3.6640625" style="62" customWidth="1"/>
    <col min="8" max="8" width="5.33203125" style="80" customWidth="1"/>
    <col min="9" max="9" width="4.109375" style="67" hidden="1" customWidth="1"/>
    <col min="10" max="10" width="3.6640625" style="87" customWidth="1"/>
    <col min="11" max="11" width="5.33203125" style="81" customWidth="1"/>
    <col min="12" max="12" width="4.109375" style="68" hidden="1" customWidth="1"/>
    <col min="13" max="14" width="3" style="62" customWidth="1"/>
    <col min="15" max="15" width="3.6640625" style="63" customWidth="1"/>
    <col min="16" max="16" width="5.33203125" style="82" customWidth="1"/>
    <col min="17" max="17" width="4.109375" style="70" hidden="1" customWidth="1"/>
    <col min="18" max="18" width="3.6640625" style="63" customWidth="1"/>
    <col min="19" max="19" width="5.33203125" style="82" customWidth="1"/>
    <col min="20" max="20" width="4.109375" style="70" hidden="1" customWidth="1"/>
    <col min="21" max="22" width="3" style="63" customWidth="1"/>
    <col min="23" max="23" width="3.6640625" style="62" customWidth="1"/>
    <col min="24" max="24" width="5.33203125" style="81" customWidth="1"/>
    <col min="25" max="25" width="4.109375" style="68" hidden="1" customWidth="1"/>
    <col min="26" max="26" width="3.6640625" style="62" customWidth="1"/>
    <col min="27" max="27" width="5.33203125" style="81" customWidth="1"/>
    <col min="28" max="28" width="4.109375" style="68" hidden="1" customWidth="1"/>
    <col min="29" max="30" width="3" style="62" customWidth="1"/>
    <col min="31" max="31" width="3.6640625" style="63" hidden="1" customWidth="1"/>
    <col min="32" max="32" width="5.33203125" style="82" hidden="1" customWidth="1"/>
    <col min="33" max="33" width="4.109375" style="70" hidden="1" customWidth="1"/>
    <col min="34" max="34" width="3.6640625" style="63" hidden="1" customWidth="1"/>
    <col min="35" max="35" width="5.33203125" style="82" hidden="1" customWidth="1"/>
    <col min="36" max="36" width="4.109375" style="70" hidden="1" customWidth="1"/>
    <col min="37" max="38" width="3" style="63" hidden="1" customWidth="1"/>
    <col min="39" max="39" width="3.6640625" style="62" hidden="1" customWidth="1"/>
    <col min="40" max="40" width="5.33203125" style="81" hidden="1" customWidth="1"/>
    <col min="41" max="41" width="4.109375" style="68" hidden="1" customWidth="1"/>
    <col min="42" max="42" width="3.6640625" style="62" hidden="1" customWidth="1"/>
    <col min="43" max="43" width="5.33203125" style="81" hidden="1" customWidth="1"/>
    <col min="44" max="44" width="4.109375" style="68" hidden="1" customWidth="1"/>
    <col min="45" max="46" width="3" style="62" hidden="1" customWidth="1"/>
    <col min="47" max="47" width="3.6640625" style="63" hidden="1" customWidth="1"/>
    <col min="48" max="48" width="5.33203125" style="82" hidden="1" customWidth="1"/>
    <col min="49" max="49" width="4.109375" style="70" hidden="1" customWidth="1"/>
    <col min="50" max="50" width="3.6640625" style="63" hidden="1" customWidth="1"/>
    <col min="51" max="51" width="5.33203125" style="82" hidden="1" customWidth="1"/>
    <col min="52" max="52" width="4.109375" style="70" hidden="1" customWidth="1"/>
    <col min="53" max="54" width="3" style="63" hidden="1" customWidth="1"/>
    <col min="55" max="55" width="5.6640625" customWidth="1"/>
    <col min="56" max="56" width="5.5546875" bestFit="1" customWidth="1"/>
    <col min="57" max="57" width="6" customWidth="1"/>
    <col min="58" max="58" width="4" style="1" customWidth="1"/>
    <col min="59" max="59" width="4.88671875" style="1" customWidth="1"/>
    <col min="60" max="60" width="5.44140625" style="1" customWidth="1"/>
    <col min="61" max="61" width="17.33203125" style="1" customWidth="1"/>
    <col min="62" max="62" width="0" hidden="1" customWidth="1"/>
    <col min="63" max="63" width="4" hidden="1" customWidth="1"/>
    <col min="64" max="64" width="5" hidden="1" customWidth="1"/>
    <col min="65" max="65" width="4" hidden="1" customWidth="1"/>
    <col min="66" max="66" width="6.6640625" hidden="1" customWidth="1"/>
    <col min="67" max="67" width="5.6640625" hidden="1" customWidth="1"/>
    <col min="68" max="68" width="4" hidden="1" customWidth="1"/>
    <col min="69" max="69" width="5" hidden="1" customWidth="1"/>
    <col min="70" max="70" width="4" hidden="1" customWidth="1"/>
    <col min="71" max="71" width="6.6640625" hidden="1" customWidth="1"/>
    <col min="72" max="72" width="5.6640625" hidden="1" customWidth="1"/>
    <col min="73" max="73" width="4" hidden="1" customWidth="1"/>
    <col min="74" max="74" width="5" hidden="1" customWidth="1"/>
    <col min="75" max="75" width="4" hidden="1" customWidth="1"/>
    <col min="76" max="76" width="6.6640625" hidden="1" customWidth="1"/>
    <col min="77" max="77" width="5.6640625" hidden="1" customWidth="1"/>
    <col min="78" max="78" width="4" hidden="1" customWidth="1"/>
    <col min="79" max="79" width="5" hidden="1" customWidth="1"/>
    <col min="80" max="80" width="4" hidden="1" customWidth="1"/>
    <col min="81" max="81" width="6.6640625" hidden="1" customWidth="1"/>
    <col min="82" max="82" width="6.33203125" hidden="1" customWidth="1"/>
    <col min="83" max="83" width="4" hidden="1" customWidth="1"/>
    <col min="84" max="84" width="5" hidden="1" customWidth="1"/>
    <col min="85" max="85" width="4" hidden="1" customWidth="1"/>
    <col min="86" max="86" width="6.6640625" hidden="1" customWidth="1"/>
    <col min="87" max="87" width="5.6640625" hidden="1" customWidth="1"/>
    <col min="88" max="88" width="4" hidden="1" customWidth="1"/>
    <col min="89" max="89" width="5" hidden="1" customWidth="1"/>
    <col min="90" max="90" width="4" hidden="1" customWidth="1"/>
    <col min="91" max="91" width="6.6640625" hidden="1" customWidth="1"/>
    <col min="92" max="92" width="6.33203125" hidden="1" customWidth="1"/>
  </cols>
  <sheetData>
    <row r="1" spans="1:92">
      <c r="A1" s="128" t="s">
        <v>7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  <c r="Y1" s="129"/>
      <c r="Z1" s="129"/>
      <c r="AA1" s="129"/>
      <c r="AB1" s="129"/>
      <c r="AC1" s="129"/>
      <c r="AD1" s="129"/>
      <c r="AE1" s="129"/>
      <c r="AF1" s="129"/>
      <c r="AG1" s="129"/>
      <c r="AH1" s="129"/>
      <c r="AI1" s="129"/>
      <c r="AJ1" s="129"/>
      <c r="AK1" s="129"/>
      <c r="AL1" s="129"/>
      <c r="AM1" s="129"/>
      <c r="AN1" s="129"/>
      <c r="AO1" s="129"/>
      <c r="AP1" s="129"/>
      <c r="AQ1" s="129"/>
      <c r="AR1" s="129"/>
      <c r="AS1" s="129"/>
      <c r="AT1" s="129"/>
      <c r="AU1" s="129"/>
      <c r="AV1" s="129"/>
      <c r="AW1" s="129"/>
      <c r="AX1" s="129"/>
      <c r="AY1" s="129"/>
      <c r="AZ1" s="129"/>
      <c r="BA1" s="129"/>
      <c r="BB1" s="129"/>
      <c r="BC1" s="129"/>
      <c r="BD1" s="129"/>
      <c r="BE1" s="129"/>
      <c r="BF1" s="129"/>
      <c r="BG1" s="129"/>
      <c r="BH1" s="129"/>
      <c r="BI1" s="130"/>
    </row>
    <row r="2" spans="1:92" ht="12.75" hidden="1" customHeight="1">
      <c r="A2" s="9"/>
      <c r="B2" s="9"/>
      <c r="C2" s="9"/>
      <c r="D2" s="9"/>
      <c r="E2" s="99"/>
      <c r="F2" s="9"/>
      <c r="G2" s="84"/>
      <c r="H2" s="79"/>
      <c r="I2" s="65"/>
      <c r="J2" s="85"/>
      <c r="N2" s="62">
        <v>1</v>
      </c>
      <c r="O2" s="88"/>
      <c r="V2" s="63">
        <v>2</v>
      </c>
      <c r="W2" s="84"/>
      <c r="AD2" s="62">
        <v>3</v>
      </c>
      <c r="AE2" s="88"/>
      <c r="AL2" s="63">
        <v>4</v>
      </c>
      <c r="AM2" s="84"/>
      <c r="AT2" s="62">
        <v>5</v>
      </c>
      <c r="AU2" s="88"/>
      <c r="BB2" s="63">
        <v>6</v>
      </c>
      <c r="BC2">
        <f>N2+V2+AD2+AL2+AT2+BB2</f>
        <v>21</v>
      </c>
      <c r="BD2" s="24">
        <f>IF($O$4&gt;0,(LARGE(($N2,$V2,$AD2,$AL2,$AT2,$BB2),1)),"0")</f>
        <v>6</v>
      </c>
      <c r="BE2" s="24">
        <f>BC2-BD2</f>
        <v>15</v>
      </c>
      <c r="BF2" s="1" t="str">
        <f>IF($O$4&gt;1,(LARGE(($N2,$V2,$AD2,$AL2,$AT2,$BB2),1))+(LARGE(($N2,$V2,$AD2,$AL2,$AT2,$BB2),2)),"0")</f>
        <v>0</v>
      </c>
      <c r="BK2">
        <f>IF(G2&gt;99,199,G2)</f>
        <v>0</v>
      </c>
      <c r="BL2">
        <f>IF(H2&gt;99,0,H2)</f>
        <v>0</v>
      </c>
      <c r="BM2">
        <f>IF(J2&gt;99,199,J2)</f>
        <v>0</v>
      </c>
      <c r="BN2">
        <f>IF(K2&gt;99,0,K2)</f>
        <v>0</v>
      </c>
      <c r="BO2">
        <f>BK2+BM2</f>
        <v>0</v>
      </c>
      <c r="BP2">
        <f>IF(O2&gt;99,199,O2)</f>
        <v>0</v>
      </c>
      <c r="BQ2">
        <f>IF(P2&gt;99,0,P2)</f>
        <v>0</v>
      </c>
      <c r="BR2">
        <f>IF(R2&gt;99,199,R2)</f>
        <v>0</v>
      </c>
      <c r="BS2">
        <f>IF(S2&gt;99,0,S2)</f>
        <v>0</v>
      </c>
      <c r="BT2">
        <f>BP2+BR2</f>
        <v>0</v>
      </c>
      <c r="BU2">
        <f>IF(W2&gt;99,199,W2)</f>
        <v>0</v>
      </c>
      <c r="BV2">
        <f>IF(X2&gt;99,0,X2)</f>
        <v>0</v>
      </c>
      <c r="BW2">
        <f>IF(Z2&gt;99,199,Z2)</f>
        <v>0</v>
      </c>
      <c r="BX2">
        <f>IF(AA2&gt;99,0,AA2)</f>
        <v>0</v>
      </c>
      <c r="BY2">
        <f>BU2+BW2</f>
        <v>0</v>
      </c>
      <c r="BZ2">
        <f>IF(AE2&gt;99,199,AE2)</f>
        <v>0</v>
      </c>
      <c r="CA2">
        <f>IF(AF2&gt;99,0,AF2)</f>
        <v>0</v>
      </c>
      <c r="CB2">
        <f>IF(AH2&gt;99,199,AH2)</f>
        <v>0</v>
      </c>
      <c r="CC2">
        <f>IF(AI2&gt;99,0,AI2)</f>
        <v>0</v>
      </c>
      <c r="CD2">
        <f>BZ2+CB2</f>
        <v>0</v>
      </c>
      <c r="CE2">
        <f>IF(AM2&gt;99,199,AM2)</f>
        <v>0</v>
      </c>
      <c r="CF2">
        <f>IF(AN2&gt;99,0,AN2)</f>
        <v>0</v>
      </c>
      <c r="CG2">
        <f>IF(AP2&gt;99,199,AP2)</f>
        <v>0</v>
      </c>
      <c r="CH2">
        <f>IF(AQ2&gt;99,0,AQ2)</f>
        <v>0</v>
      </c>
      <c r="CI2">
        <f>CE2+CG2</f>
        <v>0</v>
      </c>
      <c r="CJ2">
        <f>IF(AU2&gt;99,199,AU2)</f>
        <v>0</v>
      </c>
      <c r="CK2">
        <f>IF(AV2&gt;99,0,AV2)</f>
        <v>0</v>
      </c>
      <c r="CL2">
        <f>IF(AX2&gt;99,199,AX2)</f>
        <v>0</v>
      </c>
      <c r="CM2">
        <f>IF(AY2&gt;99,0,AY2)</f>
        <v>0</v>
      </c>
      <c r="CN2">
        <f>CJ2+CL2</f>
        <v>0</v>
      </c>
    </row>
    <row r="3" spans="1:92">
      <c r="A3" s="131" t="s">
        <v>8</v>
      </c>
      <c r="B3" s="132"/>
      <c r="C3" s="133" t="str">
        <f>Instellingen!B3</f>
        <v xml:space="preserve"> oude ijssel</v>
      </c>
      <c r="D3" s="134"/>
      <c r="E3" s="135"/>
      <c r="F3" s="131" t="s">
        <v>27</v>
      </c>
      <c r="G3" s="136"/>
      <c r="H3" s="136"/>
      <c r="I3" s="136"/>
      <c r="J3" s="136"/>
      <c r="K3" s="136"/>
      <c r="L3" s="136"/>
      <c r="M3" s="136"/>
      <c r="N3" s="132"/>
      <c r="O3" s="187" t="s">
        <v>423</v>
      </c>
      <c r="P3" s="138"/>
      <c r="Q3" s="138"/>
      <c r="R3" s="138"/>
      <c r="S3" s="138"/>
      <c r="T3" s="138"/>
      <c r="U3" s="138"/>
      <c r="V3" s="139"/>
      <c r="W3" s="140"/>
      <c r="X3" s="141"/>
      <c r="Y3" s="141"/>
      <c r="Z3" s="141"/>
      <c r="AA3" s="141"/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2"/>
      <c r="AM3" s="91"/>
      <c r="AN3" s="91"/>
      <c r="AO3" s="91"/>
      <c r="AP3" s="91"/>
      <c r="AQ3" s="91"/>
      <c r="AR3" s="91"/>
      <c r="AS3" s="91"/>
      <c r="AT3" s="91"/>
      <c r="AU3" s="91"/>
      <c r="AV3" s="91"/>
      <c r="AW3" s="91"/>
      <c r="AX3" s="91"/>
      <c r="AY3" s="91"/>
      <c r="AZ3" s="91"/>
      <c r="BA3" s="91"/>
      <c r="BB3" s="91"/>
      <c r="BC3" s="131" t="s">
        <v>26</v>
      </c>
      <c r="BD3" s="136"/>
      <c r="BE3" s="136"/>
      <c r="BF3" s="132"/>
      <c r="BG3" s="20">
        <f>Instellingen!B6</f>
        <v>3</v>
      </c>
      <c r="BH3" s="149"/>
      <c r="BI3" s="150"/>
    </row>
    <row r="4" spans="1:92">
      <c r="A4" s="131" t="s">
        <v>9</v>
      </c>
      <c r="B4" s="132"/>
      <c r="C4" s="155" t="s">
        <v>127</v>
      </c>
      <c r="D4" s="134"/>
      <c r="E4" s="135"/>
      <c r="F4" s="131" t="s">
        <v>33</v>
      </c>
      <c r="G4" s="136"/>
      <c r="H4" s="136"/>
      <c r="I4" s="136"/>
      <c r="J4" s="136"/>
      <c r="K4" s="136"/>
      <c r="L4" s="136"/>
      <c r="M4" s="136"/>
      <c r="N4" s="132"/>
      <c r="O4" s="133">
        <f>Instellingen!B7</f>
        <v>1</v>
      </c>
      <c r="P4" s="134"/>
      <c r="Q4" s="134"/>
      <c r="R4" s="134"/>
      <c r="S4" s="134"/>
      <c r="T4" s="134"/>
      <c r="U4" s="134"/>
      <c r="V4" s="135"/>
      <c r="W4" s="143"/>
      <c r="X4" s="144"/>
      <c r="Y4" s="144"/>
      <c r="Z4" s="144"/>
      <c r="AA4" s="144"/>
      <c r="AB4" s="144"/>
      <c r="AC4" s="144"/>
      <c r="AD4" s="144"/>
      <c r="AE4" s="144"/>
      <c r="AF4" s="144"/>
      <c r="AG4" s="144"/>
      <c r="AH4" s="144"/>
      <c r="AI4" s="144"/>
      <c r="AJ4" s="144"/>
      <c r="AK4" s="144"/>
      <c r="AL4" s="145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131"/>
      <c r="BD4" s="136"/>
      <c r="BE4" s="136"/>
      <c r="BF4" s="132"/>
      <c r="BG4" s="20"/>
      <c r="BH4" s="151"/>
      <c r="BI4" s="152"/>
    </row>
    <row r="5" spans="1:92">
      <c r="A5" s="131" t="s">
        <v>10</v>
      </c>
      <c r="B5" s="132"/>
      <c r="C5" s="133"/>
      <c r="D5" s="134"/>
      <c r="E5" s="135"/>
      <c r="F5" s="131" t="s">
        <v>11</v>
      </c>
      <c r="G5" s="136"/>
      <c r="H5" s="136"/>
      <c r="I5" s="136"/>
      <c r="J5" s="136"/>
      <c r="K5" s="136"/>
      <c r="L5" s="136"/>
      <c r="M5" s="136"/>
      <c r="N5" s="132"/>
      <c r="O5" s="133">
        <f>Instellingen!B5</f>
        <v>99</v>
      </c>
      <c r="P5" s="134"/>
      <c r="Q5" s="134"/>
      <c r="R5" s="134"/>
      <c r="S5" s="134"/>
      <c r="T5" s="134"/>
      <c r="U5" s="134"/>
      <c r="V5" s="135"/>
      <c r="W5" s="146"/>
      <c r="X5" s="147"/>
      <c r="Y5" s="147"/>
      <c r="Z5" s="147"/>
      <c r="AA5" s="147"/>
      <c r="AB5" s="147"/>
      <c r="AC5" s="147"/>
      <c r="AD5" s="147"/>
      <c r="AE5" s="147"/>
      <c r="AF5" s="147"/>
      <c r="AG5" s="147"/>
      <c r="AH5" s="147"/>
      <c r="AI5" s="147"/>
      <c r="AJ5" s="147"/>
      <c r="AK5" s="147"/>
      <c r="AL5" s="148"/>
      <c r="AM5" s="92"/>
      <c r="AN5" s="92"/>
      <c r="AO5" s="92"/>
      <c r="AP5" s="92"/>
      <c r="AQ5" s="92"/>
      <c r="AR5" s="92"/>
      <c r="AS5" s="92"/>
      <c r="AT5" s="92"/>
      <c r="AU5" s="92"/>
      <c r="AV5" s="92"/>
      <c r="AW5" s="92"/>
      <c r="AX5" s="92"/>
      <c r="AY5" s="92"/>
      <c r="AZ5" s="92"/>
      <c r="BA5" s="92"/>
      <c r="BB5" s="92"/>
      <c r="BC5" s="156" t="s">
        <v>12</v>
      </c>
      <c r="BD5" s="157"/>
      <c r="BE5" s="157"/>
      <c r="BF5" s="158"/>
      <c r="BG5" s="8">
        <v>2</v>
      </c>
      <c r="BH5" s="151"/>
      <c r="BI5" s="152"/>
    </row>
    <row r="6" spans="1:92" ht="12.75" customHeight="1">
      <c r="A6" s="159"/>
      <c r="B6" s="160"/>
      <c r="C6" s="160"/>
      <c r="D6" s="160"/>
      <c r="E6" s="161"/>
      <c r="F6" s="36" t="s">
        <v>13</v>
      </c>
      <c r="G6" s="164" t="str">
        <f>Instellingen!B40</f>
        <v>Westervoort</v>
      </c>
      <c r="H6" s="165"/>
      <c r="I6" s="165"/>
      <c r="J6" s="165"/>
      <c r="K6" s="165"/>
      <c r="L6" s="165"/>
      <c r="M6" s="165"/>
      <c r="N6" s="166"/>
      <c r="O6" s="167" t="str">
        <f>Instellingen!B41</f>
        <v>Lathum</v>
      </c>
      <c r="P6" s="168"/>
      <c r="Q6" s="168"/>
      <c r="R6" s="168"/>
      <c r="S6" s="168"/>
      <c r="T6" s="168"/>
      <c r="U6" s="168"/>
      <c r="V6" s="169"/>
      <c r="W6" s="164" t="str">
        <f>Instellingen!B42</f>
        <v>Lathum</v>
      </c>
      <c r="X6" s="165"/>
      <c r="Y6" s="165"/>
      <c r="Z6" s="165"/>
      <c r="AA6" s="165"/>
      <c r="AB6" s="165"/>
      <c r="AC6" s="165"/>
      <c r="AD6" s="166"/>
      <c r="AE6" s="167" t="str">
        <f>Instellingen!B43</f>
        <v xml:space="preserve"> </v>
      </c>
      <c r="AF6" s="168"/>
      <c r="AG6" s="168"/>
      <c r="AH6" s="168"/>
      <c r="AI6" s="168"/>
      <c r="AJ6" s="168"/>
      <c r="AK6" s="168"/>
      <c r="AL6" s="169"/>
      <c r="AM6" s="164" t="str">
        <f>Instellingen!B44</f>
        <v xml:space="preserve"> </v>
      </c>
      <c r="AN6" s="165"/>
      <c r="AO6" s="165"/>
      <c r="AP6" s="165"/>
      <c r="AQ6" s="165"/>
      <c r="AR6" s="165"/>
      <c r="AS6" s="165"/>
      <c r="AT6" s="166"/>
      <c r="AU6" s="167" t="str">
        <f>Instellingen!B45</f>
        <v xml:space="preserve"> </v>
      </c>
      <c r="AV6" s="168"/>
      <c r="AW6" s="168"/>
      <c r="AX6" s="168"/>
      <c r="AY6" s="168"/>
      <c r="AZ6" s="168"/>
      <c r="BA6" s="168"/>
      <c r="BB6" s="169"/>
      <c r="BC6" s="170" t="s">
        <v>32</v>
      </c>
      <c r="BD6" s="171"/>
      <c r="BE6" s="132"/>
      <c r="BF6" s="34"/>
      <c r="BG6" s="20"/>
      <c r="BH6" s="151"/>
      <c r="BI6" s="152"/>
    </row>
    <row r="7" spans="1:92" ht="12.75" customHeight="1">
      <c r="A7" s="162"/>
      <c r="B7" s="162"/>
      <c r="C7" s="162"/>
      <c r="D7" s="162"/>
      <c r="E7" s="163"/>
      <c r="F7" s="36" t="s">
        <v>14</v>
      </c>
      <c r="G7" s="172" t="str">
        <f>Instellingen!C40</f>
        <v>02/05/2026</v>
      </c>
      <c r="H7" s="173"/>
      <c r="I7" s="173"/>
      <c r="J7" s="173"/>
      <c r="K7" s="173"/>
      <c r="L7" s="173"/>
      <c r="M7" s="173"/>
      <c r="N7" s="174"/>
      <c r="O7" s="175" t="str">
        <f>Instellingen!C41</f>
        <v>09/05/2026</v>
      </c>
      <c r="P7" s="176"/>
      <c r="Q7" s="176"/>
      <c r="R7" s="176"/>
      <c r="S7" s="176"/>
      <c r="T7" s="176"/>
      <c r="U7" s="176"/>
      <c r="V7" s="177"/>
      <c r="W7" s="172" t="str">
        <f>Instellingen!C42</f>
        <v>06/06/2026</v>
      </c>
      <c r="X7" s="173"/>
      <c r="Y7" s="173"/>
      <c r="Z7" s="173"/>
      <c r="AA7" s="173"/>
      <c r="AB7" s="173"/>
      <c r="AC7" s="173"/>
      <c r="AD7" s="174"/>
      <c r="AE7" s="175" t="str">
        <f>Instellingen!C43</f>
        <v xml:space="preserve"> </v>
      </c>
      <c r="AF7" s="176"/>
      <c r="AG7" s="176"/>
      <c r="AH7" s="176"/>
      <c r="AI7" s="176"/>
      <c r="AJ7" s="176"/>
      <c r="AK7" s="176"/>
      <c r="AL7" s="177"/>
      <c r="AM7" s="172" t="str">
        <f>Instellingen!C44</f>
        <v xml:space="preserve"> </v>
      </c>
      <c r="AN7" s="183"/>
      <c r="AO7" s="183"/>
      <c r="AP7" s="183"/>
      <c r="AQ7" s="183"/>
      <c r="AR7" s="183"/>
      <c r="AS7" s="183"/>
      <c r="AT7" s="184"/>
      <c r="AU7" s="175" t="str">
        <f>Instellingen!C45</f>
        <v xml:space="preserve"> </v>
      </c>
      <c r="AV7" s="185"/>
      <c r="AW7" s="185"/>
      <c r="AX7" s="185"/>
      <c r="AY7" s="185"/>
      <c r="AZ7" s="185"/>
      <c r="BA7" s="185"/>
      <c r="BB7" s="186"/>
      <c r="BC7" s="37" t="s">
        <v>34</v>
      </c>
      <c r="BD7" s="10" t="s">
        <v>35</v>
      </c>
      <c r="BE7" s="5" t="s">
        <v>36</v>
      </c>
      <c r="BF7" s="3"/>
      <c r="BG7" s="3"/>
      <c r="BH7" s="153"/>
      <c r="BI7" s="154"/>
    </row>
    <row r="8" spans="1:92" ht="25.5" customHeight="1">
      <c r="A8" s="2" t="s">
        <v>18</v>
      </c>
      <c r="B8" s="2" t="s">
        <v>6</v>
      </c>
      <c r="C8" s="2" t="s">
        <v>0</v>
      </c>
      <c r="D8" s="2" t="s">
        <v>1</v>
      </c>
      <c r="E8" s="97" t="s">
        <v>70</v>
      </c>
      <c r="F8" s="36" t="s">
        <v>3</v>
      </c>
      <c r="G8" s="7" t="s">
        <v>73</v>
      </c>
      <c r="H8" s="90" t="s">
        <v>98</v>
      </c>
      <c r="I8" s="66" t="s">
        <v>75</v>
      </c>
      <c r="J8" s="86" t="s">
        <v>76</v>
      </c>
      <c r="K8" s="83" t="s">
        <v>99</v>
      </c>
      <c r="L8" s="69" t="s">
        <v>78</v>
      </c>
      <c r="M8" s="2" t="s">
        <v>4</v>
      </c>
      <c r="N8" s="2" t="s">
        <v>15</v>
      </c>
      <c r="O8" s="89" t="s">
        <v>73</v>
      </c>
      <c r="P8" s="83" t="s">
        <v>98</v>
      </c>
      <c r="Q8" s="78" t="s">
        <v>75</v>
      </c>
      <c r="R8" s="71" t="s">
        <v>76</v>
      </c>
      <c r="S8" s="83" t="s">
        <v>99</v>
      </c>
      <c r="T8" s="78" t="s">
        <v>78</v>
      </c>
      <c r="U8" s="2" t="s">
        <v>4</v>
      </c>
      <c r="V8" s="2" t="s">
        <v>15</v>
      </c>
      <c r="W8" s="89" t="s">
        <v>73</v>
      </c>
      <c r="X8" s="83" t="s">
        <v>98</v>
      </c>
      <c r="Y8" s="78" t="s">
        <v>75</v>
      </c>
      <c r="Z8" s="71" t="s">
        <v>76</v>
      </c>
      <c r="AA8" s="83" t="s">
        <v>99</v>
      </c>
      <c r="AB8" s="78" t="s">
        <v>78</v>
      </c>
      <c r="AC8" s="2" t="s">
        <v>4</v>
      </c>
      <c r="AD8" s="2" t="s">
        <v>15</v>
      </c>
      <c r="AE8" s="89" t="s">
        <v>73</v>
      </c>
      <c r="AF8" s="83" t="s">
        <v>98</v>
      </c>
      <c r="AG8" s="78" t="s">
        <v>75</v>
      </c>
      <c r="AH8" s="71" t="s">
        <v>76</v>
      </c>
      <c r="AI8" s="83" t="s">
        <v>99</v>
      </c>
      <c r="AJ8" s="78" t="s">
        <v>78</v>
      </c>
      <c r="AK8" s="2" t="s">
        <v>4</v>
      </c>
      <c r="AL8" s="2" t="s">
        <v>15</v>
      </c>
      <c r="AM8" s="89" t="s">
        <v>73</v>
      </c>
      <c r="AN8" s="83" t="s">
        <v>98</v>
      </c>
      <c r="AO8" s="78" t="s">
        <v>75</v>
      </c>
      <c r="AP8" s="71" t="s">
        <v>76</v>
      </c>
      <c r="AQ8" s="83" t="s">
        <v>99</v>
      </c>
      <c r="AR8" s="78" t="s">
        <v>78</v>
      </c>
      <c r="AS8" s="2" t="s">
        <v>4</v>
      </c>
      <c r="AT8" s="2" t="s">
        <v>15</v>
      </c>
      <c r="AU8" s="89" t="s">
        <v>73</v>
      </c>
      <c r="AV8" s="83" t="s">
        <v>98</v>
      </c>
      <c r="AW8" s="78" t="s">
        <v>75</v>
      </c>
      <c r="AX8" s="71" t="s">
        <v>76</v>
      </c>
      <c r="AY8" s="83" t="s">
        <v>99</v>
      </c>
      <c r="AZ8" s="78" t="s">
        <v>78</v>
      </c>
      <c r="BA8" s="2" t="s">
        <v>4</v>
      </c>
      <c r="BB8" s="2" t="s">
        <v>15</v>
      </c>
      <c r="BC8" s="38" t="s">
        <v>22</v>
      </c>
      <c r="BD8" s="23" t="s">
        <v>22</v>
      </c>
      <c r="BE8" s="64" t="s">
        <v>22</v>
      </c>
      <c r="BF8" s="22" t="s">
        <v>16</v>
      </c>
      <c r="BG8" s="22" t="s">
        <v>17</v>
      </c>
      <c r="BH8" s="7" t="s">
        <v>68</v>
      </c>
      <c r="BI8" s="2" t="s">
        <v>5</v>
      </c>
      <c r="BK8" s="72" t="s">
        <v>86</v>
      </c>
      <c r="BL8" s="72" t="s">
        <v>79</v>
      </c>
      <c r="BM8" s="72" t="s">
        <v>87</v>
      </c>
      <c r="BN8" s="72" t="s">
        <v>80</v>
      </c>
      <c r="BO8" s="72" t="s">
        <v>97</v>
      </c>
      <c r="BP8" s="72" t="s">
        <v>88</v>
      </c>
      <c r="BQ8" s="72" t="s">
        <v>81</v>
      </c>
      <c r="BR8" s="72" t="s">
        <v>89</v>
      </c>
      <c r="BS8" s="72" t="s">
        <v>101</v>
      </c>
      <c r="BT8" s="73" t="s">
        <v>96</v>
      </c>
      <c r="BU8" s="72" t="s">
        <v>90</v>
      </c>
      <c r="BV8" s="72" t="s">
        <v>82</v>
      </c>
      <c r="BW8" s="72" t="s">
        <v>91</v>
      </c>
      <c r="BX8" s="72" t="s">
        <v>83</v>
      </c>
      <c r="BY8" s="73" t="s">
        <v>95</v>
      </c>
      <c r="BZ8" s="72" t="s">
        <v>92</v>
      </c>
      <c r="CA8" s="72" t="s">
        <v>84</v>
      </c>
      <c r="CB8" s="72" t="s">
        <v>93</v>
      </c>
      <c r="CC8" s="73" t="s">
        <v>85</v>
      </c>
      <c r="CD8" s="73" t="s">
        <v>94</v>
      </c>
      <c r="CE8" s="72" t="s">
        <v>106</v>
      </c>
      <c r="CF8" s="72" t="s">
        <v>107</v>
      </c>
      <c r="CG8" s="72" t="s">
        <v>108</v>
      </c>
      <c r="CH8" s="72" t="s">
        <v>109</v>
      </c>
      <c r="CI8" s="73" t="s">
        <v>116</v>
      </c>
      <c r="CJ8" s="72" t="s">
        <v>111</v>
      </c>
      <c r="CK8" s="72" t="s">
        <v>112</v>
      </c>
      <c r="CL8" s="72" t="s">
        <v>113</v>
      </c>
      <c r="CM8" s="73" t="s">
        <v>114</v>
      </c>
      <c r="CN8" s="73" t="s">
        <v>115</v>
      </c>
    </row>
    <row r="9" spans="1:92">
      <c r="A9" s="1">
        <v>1</v>
      </c>
      <c r="B9" s="1" t="s">
        <v>285</v>
      </c>
      <c r="C9" s="1" t="s">
        <v>286</v>
      </c>
      <c r="D9" s="1" t="s">
        <v>287</v>
      </c>
      <c r="E9" s="96" t="s">
        <v>337</v>
      </c>
      <c r="F9" s="1" t="s">
        <v>183</v>
      </c>
      <c r="G9" s="62">
        <v>0</v>
      </c>
      <c r="H9" s="80">
        <v>77.09</v>
      </c>
      <c r="J9" s="87">
        <v>0</v>
      </c>
      <c r="K9" s="81">
        <v>40.53</v>
      </c>
      <c r="M9" s="62">
        <v>1</v>
      </c>
      <c r="N9" s="62">
        <v>1</v>
      </c>
      <c r="O9" s="62">
        <v>0</v>
      </c>
      <c r="P9" s="80">
        <v>46.88</v>
      </c>
      <c r="Q9" s="67">
        <v>4</v>
      </c>
      <c r="R9" s="87">
        <v>39.08</v>
      </c>
      <c r="U9" s="63">
        <v>5</v>
      </c>
      <c r="V9" s="63">
        <v>8</v>
      </c>
      <c r="W9" s="29">
        <v>0</v>
      </c>
      <c r="X9" s="29">
        <v>36.590000000000003</v>
      </c>
      <c r="Y9" s="29">
        <v>0</v>
      </c>
      <c r="Z9" s="29">
        <v>30.02</v>
      </c>
      <c r="AA9" s="29"/>
      <c r="AC9" s="62">
        <v>1</v>
      </c>
      <c r="AD9" s="62">
        <v>1</v>
      </c>
      <c r="BC9">
        <f t="shared" ref="BC9:BC43" si="0">N9+V9+AD9+AL9+AT9+BB9</f>
        <v>10</v>
      </c>
      <c r="BD9" s="24">
        <f>IF($O$4&gt;0,(LARGE(($N9,$V9,$AD9,$AL9,$AT9,$BB9),1)),"0")</f>
        <v>8</v>
      </c>
      <c r="BE9" s="24">
        <f t="shared" ref="BE9:BE43" si="1">BC9-BD9</f>
        <v>2</v>
      </c>
      <c r="BG9" s="1">
        <v>1</v>
      </c>
      <c r="BK9">
        <f t="shared" ref="BK9:BK43" si="2">IF(G9&gt;99,199,G9)</f>
        <v>0</v>
      </c>
      <c r="BL9">
        <f t="shared" ref="BL9:BL43" si="3">IF(H9&gt;99,0,H9)</f>
        <v>77.09</v>
      </c>
      <c r="BM9">
        <f t="shared" ref="BM9:BM43" si="4">IF(J9&gt;99,199,J9)</f>
        <v>0</v>
      </c>
      <c r="BN9">
        <f t="shared" ref="BN9:BN43" si="5">IF(K9&gt;99,0,K9)</f>
        <v>40.53</v>
      </c>
      <c r="BO9">
        <f t="shared" ref="BO9:BO43" si="6">BK9+BM9</f>
        <v>0</v>
      </c>
      <c r="BP9">
        <f t="shared" ref="BP9:BP43" si="7">IF(O9&gt;99,199,O9)</f>
        <v>0</v>
      </c>
      <c r="BQ9">
        <f t="shared" ref="BQ9:BQ43" si="8">IF(P9&gt;99,0,P9)</f>
        <v>46.88</v>
      </c>
      <c r="BR9">
        <f t="shared" ref="BR9:BR43" si="9">IF(R9&gt;99,199,R9)</f>
        <v>39.08</v>
      </c>
      <c r="BS9">
        <f t="shared" ref="BS9:BS43" si="10">IF(S9&gt;99,0,S9)</f>
        <v>0</v>
      </c>
      <c r="BT9">
        <f t="shared" ref="BT9:BT43" si="11">BP9+BR9</f>
        <v>39.08</v>
      </c>
      <c r="BU9">
        <f t="shared" ref="BU9:BU43" si="12">IF(W9&gt;99,199,W9)</f>
        <v>0</v>
      </c>
      <c r="BV9">
        <f t="shared" ref="BV9:BV43" si="13">IF(X9&gt;99,0,X9)</f>
        <v>36.590000000000003</v>
      </c>
      <c r="BW9">
        <f t="shared" ref="BW9:BW43" si="14">IF(Z9&gt;99,199,Z9)</f>
        <v>30.02</v>
      </c>
      <c r="BX9">
        <f t="shared" ref="BX9:BX43" si="15">IF(AA9&gt;99,0,AA9)</f>
        <v>0</v>
      </c>
      <c r="BY9">
        <f t="shared" ref="BY9:BY43" si="16">BU9+BW9</f>
        <v>30.02</v>
      </c>
      <c r="BZ9">
        <f t="shared" ref="BZ9:BZ43" si="17">IF(AE9&gt;99,199,AE9)</f>
        <v>0</v>
      </c>
      <c r="CA9">
        <f t="shared" ref="CA9:CA43" si="18">IF(AF9&gt;99,0,AF9)</f>
        <v>0</v>
      </c>
      <c r="CB9">
        <f t="shared" ref="CB9:CB43" si="19">IF(AH9&gt;99,199,AH9)</f>
        <v>0</v>
      </c>
      <c r="CC9">
        <f t="shared" ref="CC9:CC43" si="20">IF(AI9&gt;99,0,AI9)</f>
        <v>0</v>
      </c>
      <c r="CD9">
        <f t="shared" ref="CD9:CD43" si="21">BZ9+CB9</f>
        <v>0</v>
      </c>
      <c r="CE9">
        <f t="shared" ref="CE9:CE43" si="22">IF(AM9&gt;99,199,AM9)</f>
        <v>0</v>
      </c>
      <c r="CF9">
        <f t="shared" ref="CF9:CF43" si="23">IF(AN9&gt;99,0,AN9)</f>
        <v>0</v>
      </c>
      <c r="CG9">
        <f t="shared" ref="CG9:CG43" si="24">IF(AP9&gt;99,199,AP9)</f>
        <v>0</v>
      </c>
      <c r="CH9">
        <f t="shared" ref="CH9:CH43" si="25">IF(AQ9&gt;99,0,AQ9)</f>
        <v>0</v>
      </c>
      <c r="CI9">
        <f t="shared" ref="CI9:CI43" si="26">CE9+CG9</f>
        <v>0</v>
      </c>
      <c r="CJ9">
        <f t="shared" ref="CJ9:CJ43" si="27">IF(AU9&gt;99,199,AU9)</f>
        <v>0</v>
      </c>
      <c r="CK9">
        <f t="shared" ref="CK9:CK43" si="28">IF(AV9&gt;99,0,AV9)</f>
        <v>0</v>
      </c>
      <c r="CL9">
        <f t="shared" ref="CL9:CL43" si="29">IF(AX9&gt;99,199,AX9)</f>
        <v>0</v>
      </c>
      <c r="CM9">
        <f t="shared" ref="CM9:CM43" si="30">IF(AY9&gt;99,0,AY9)</f>
        <v>0</v>
      </c>
      <c r="CN9">
        <f t="shared" ref="CN9:CN43" si="31">CJ9+CL9</f>
        <v>0</v>
      </c>
    </row>
    <row r="10" spans="1:92">
      <c r="A10" s="1">
        <v>2</v>
      </c>
      <c r="B10" s="1" t="s">
        <v>288</v>
      </c>
      <c r="C10" s="1" t="s">
        <v>325</v>
      </c>
      <c r="D10" s="1" t="s">
        <v>289</v>
      </c>
      <c r="E10" s="96" t="s">
        <v>337</v>
      </c>
      <c r="F10" s="1" t="s">
        <v>290</v>
      </c>
      <c r="G10" s="62">
        <v>0</v>
      </c>
      <c r="H10" s="80">
        <v>77.19</v>
      </c>
      <c r="J10" s="87">
        <v>0</v>
      </c>
      <c r="K10" s="81">
        <v>41.84</v>
      </c>
      <c r="M10" s="62">
        <v>2</v>
      </c>
      <c r="N10" s="62">
        <v>2</v>
      </c>
      <c r="O10" s="62">
        <v>0</v>
      </c>
      <c r="P10" s="80">
        <v>41.56</v>
      </c>
      <c r="Q10" s="67">
        <v>0</v>
      </c>
      <c r="R10" s="87">
        <v>41.23</v>
      </c>
      <c r="U10" s="63">
        <v>6</v>
      </c>
      <c r="V10" s="63">
        <v>2</v>
      </c>
      <c r="W10" s="119"/>
      <c r="X10" s="126"/>
      <c r="Y10" s="121"/>
      <c r="Z10" s="119"/>
      <c r="AA10" s="126"/>
      <c r="AD10" s="62">
        <v>99</v>
      </c>
      <c r="BC10">
        <f t="shared" si="0"/>
        <v>103</v>
      </c>
      <c r="BD10" s="24">
        <f>IF($O$4&gt;0,(LARGE(($N10,$V10,$AD10,$AL10,$AT10,$BB10),1)),"0")</f>
        <v>99</v>
      </c>
      <c r="BE10" s="24">
        <f t="shared" si="1"/>
        <v>4</v>
      </c>
      <c r="BG10" s="1">
        <v>2</v>
      </c>
      <c r="BK10">
        <f t="shared" si="2"/>
        <v>0</v>
      </c>
      <c r="BL10">
        <f t="shared" si="3"/>
        <v>77.19</v>
      </c>
      <c r="BM10">
        <f t="shared" si="4"/>
        <v>0</v>
      </c>
      <c r="BN10">
        <f t="shared" si="5"/>
        <v>41.84</v>
      </c>
      <c r="BO10">
        <f t="shared" si="6"/>
        <v>0</v>
      </c>
      <c r="BP10">
        <f t="shared" si="7"/>
        <v>0</v>
      </c>
      <c r="BQ10">
        <f t="shared" si="8"/>
        <v>41.56</v>
      </c>
      <c r="BR10">
        <f t="shared" si="9"/>
        <v>41.23</v>
      </c>
      <c r="BS10">
        <f t="shared" si="10"/>
        <v>0</v>
      </c>
      <c r="BT10">
        <f t="shared" si="11"/>
        <v>41.23</v>
      </c>
      <c r="BU10">
        <f t="shared" si="12"/>
        <v>0</v>
      </c>
      <c r="BV10">
        <f t="shared" si="13"/>
        <v>0</v>
      </c>
      <c r="BW10">
        <f t="shared" si="14"/>
        <v>0</v>
      </c>
      <c r="BX10">
        <f t="shared" si="15"/>
        <v>0</v>
      </c>
      <c r="BY10">
        <f t="shared" si="16"/>
        <v>0</v>
      </c>
      <c r="BZ10">
        <f t="shared" si="17"/>
        <v>0</v>
      </c>
      <c r="CA10">
        <f t="shared" si="18"/>
        <v>0</v>
      </c>
      <c r="CB10">
        <f t="shared" si="19"/>
        <v>0</v>
      </c>
      <c r="CC10">
        <f t="shared" si="20"/>
        <v>0</v>
      </c>
      <c r="CD10">
        <f t="shared" si="21"/>
        <v>0</v>
      </c>
      <c r="CE10">
        <f t="shared" si="22"/>
        <v>0</v>
      </c>
      <c r="CF10">
        <f t="shared" si="23"/>
        <v>0</v>
      </c>
      <c r="CG10">
        <f t="shared" si="24"/>
        <v>0</v>
      </c>
      <c r="CH10">
        <f t="shared" si="25"/>
        <v>0</v>
      </c>
      <c r="CI10">
        <f t="shared" si="26"/>
        <v>0</v>
      </c>
      <c r="CJ10">
        <f t="shared" si="27"/>
        <v>0</v>
      </c>
      <c r="CK10">
        <f t="shared" si="28"/>
        <v>0</v>
      </c>
      <c r="CL10">
        <f t="shared" si="29"/>
        <v>0</v>
      </c>
      <c r="CM10">
        <f t="shared" si="30"/>
        <v>0</v>
      </c>
      <c r="CN10">
        <f t="shared" si="31"/>
        <v>0</v>
      </c>
    </row>
    <row r="11" spans="1:92">
      <c r="A11" s="1">
        <v>3</v>
      </c>
      <c r="B11" s="1" t="s">
        <v>260</v>
      </c>
      <c r="C11" s="1" t="s">
        <v>261</v>
      </c>
      <c r="D11" s="1" t="s">
        <v>262</v>
      </c>
      <c r="E11" s="96" t="s">
        <v>337</v>
      </c>
      <c r="F11" s="1" t="s">
        <v>263</v>
      </c>
      <c r="G11" s="62">
        <v>0</v>
      </c>
      <c r="H11" s="80">
        <v>76.67</v>
      </c>
      <c r="J11" s="87">
        <v>0</v>
      </c>
      <c r="K11" s="81">
        <v>48.06</v>
      </c>
      <c r="M11" s="62">
        <v>5</v>
      </c>
      <c r="N11" s="62">
        <v>5</v>
      </c>
      <c r="O11" s="63">
        <v>8</v>
      </c>
      <c r="P11" s="123">
        <v>46.79</v>
      </c>
      <c r="Q11" s="117"/>
      <c r="R11" s="118">
        <v>44</v>
      </c>
      <c r="U11" s="63">
        <v>8</v>
      </c>
      <c r="V11" s="63">
        <v>13</v>
      </c>
      <c r="W11" s="29">
        <v>0</v>
      </c>
      <c r="X11" s="29">
        <v>39.53</v>
      </c>
      <c r="Y11" s="29">
        <v>4</v>
      </c>
      <c r="Z11" s="29">
        <v>30.46</v>
      </c>
      <c r="AC11" s="62">
        <v>2</v>
      </c>
      <c r="AD11" s="62">
        <v>2</v>
      </c>
      <c r="BC11">
        <f t="shared" si="0"/>
        <v>20</v>
      </c>
      <c r="BD11" s="24">
        <f>IF($O$4&gt;0,(LARGE(($N11,$V11,$AD11,$AL11,$AT11,$BB11),1)),"0")</f>
        <v>13</v>
      </c>
      <c r="BE11" s="24">
        <f t="shared" si="1"/>
        <v>7</v>
      </c>
      <c r="BK11">
        <f t="shared" si="2"/>
        <v>0</v>
      </c>
      <c r="BL11">
        <f t="shared" si="3"/>
        <v>76.67</v>
      </c>
      <c r="BM11">
        <f t="shared" si="4"/>
        <v>0</v>
      </c>
      <c r="BN11">
        <f t="shared" si="5"/>
        <v>48.06</v>
      </c>
      <c r="BO11">
        <f t="shared" si="6"/>
        <v>0</v>
      </c>
      <c r="BP11">
        <f t="shared" si="7"/>
        <v>8</v>
      </c>
      <c r="BQ11">
        <f t="shared" si="8"/>
        <v>46.79</v>
      </c>
      <c r="BR11">
        <f t="shared" si="9"/>
        <v>44</v>
      </c>
      <c r="BS11">
        <f t="shared" si="10"/>
        <v>0</v>
      </c>
      <c r="BT11">
        <f t="shared" si="11"/>
        <v>52</v>
      </c>
      <c r="BU11">
        <f t="shared" si="12"/>
        <v>0</v>
      </c>
      <c r="BV11">
        <f t="shared" si="13"/>
        <v>39.53</v>
      </c>
      <c r="BW11">
        <f t="shared" si="14"/>
        <v>30.46</v>
      </c>
      <c r="BX11">
        <f t="shared" si="15"/>
        <v>0</v>
      </c>
      <c r="BY11">
        <f t="shared" si="16"/>
        <v>30.46</v>
      </c>
      <c r="BZ11">
        <f t="shared" si="17"/>
        <v>0</v>
      </c>
      <c r="CA11">
        <f t="shared" si="18"/>
        <v>0</v>
      </c>
      <c r="CB11">
        <f t="shared" si="19"/>
        <v>0</v>
      </c>
      <c r="CC11">
        <f t="shared" si="20"/>
        <v>0</v>
      </c>
      <c r="CD11">
        <f t="shared" si="21"/>
        <v>0</v>
      </c>
      <c r="CE11">
        <f t="shared" si="22"/>
        <v>0</v>
      </c>
      <c r="CF11">
        <f t="shared" si="23"/>
        <v>0</v>
      </c>
      <c r="CG11">
        <f t="shared" si="24"/>
        <v>0</v>
      </c>
      <c r="CH11">
        <f t="shared" si="25"/>
        <v>0</v>
      </c>
      <c r="CI11">
        <f t="shared" si="26"/>
        <v>0</v>
      </c>
      <c r="CJ11">
        <f t="shared" si="27"/>
        <v>0</v>
      </c>
      <c r="CK11">
        <f t="shared" si="28"/>
        <v>0</v>
      </c>
      <c r="CL11">
        <f t="shared" si="29"/>
        <v>0</v>
      </c>
      <c r="CM11">
        <f t="shared" si="30"/>
        <v>0</v>
      </c>
      <c r="CN11">
        <f t="shared" si="31"/>
        <v>0</v>
      </c>
    </row>
    <row r="12" spans="1:92">
      <c r="A12" s="1">
        <v>4</v>
      </c>
      <c r="B12" s="1" t="s">
        <v>401</v>
      </c>
      <c r="C12" s="1" t="s">
        <v>402</v>
      </c>
      <c r="D12" s="1" t="s">
        <v>403</v>
      </c>
      <c r="E12" s="96" t="s">
        <v>127</v>
      </c>
      <c r="F12" s="1" t="s">
        <v>183</v>
      </c>
      <c r="I12" s="67">
        <v>4</v>
      </c>
      <c r="M12" s="62">
        <v>99</v>
      </c>
      <c r="N12" s="62">
        <v>99</v>
      </c>
      <c r="O12" s="62">
        <v>0</v>
      </c>
      <c r="P12" s="81">
        <v>43.78</v>
      </c>
      <c r="Q12" s="68">
        <v>4</v>
      </c>
      <c r="R12" s="62">
        <v>37.659999999999997</v>
      </c>
      <c r="S12" s="81"/>
      <c r="T12" s="68"/>
      <c r="U12" s="62">
        <v>2</v>
      </c>
      <c r="V12" s="63">
        <v>5</v>
      </c>
      <c r="W12" s="1">
        <v>0</v>
      </c>
      <c r="X12" s="1">
        <v>42.28</v>
      </c>
      <c r="Y12" s="1">
        <v>4</v>
      </c>
      <c r="Z12" s="1">
        <v>31.18</v>
      </c>
      <c r="AC12" s="62">
        <v>3</v>
      </c>
      <c r="AD12" s="62">
        <v>3</v>
      </c>
      <c r="BC12">
        <f t="shared" si="0"/>
        <v>107</v>
      </c>
      <c r="BD12" s="24">
        <f>IF($O$4&gt;0,(LARGE(($N12,$V12,$AD12,$AL12,$AT12,$BB12),1)),"0")</f>
        <v>99</v>
      </c>
      <c r="BE12" s="24">
        <f t="shared" si="1"/>
        <v>8</v>
      </c>
      <c r="BK12">
        <f t="shared" si="2"/>
        <v>0</v>
      </c>
      <c r="BL12">
        <f t="shared" si="3"/>
        <v>0</v>
      </c>
      <c r="BM12">
        <f t="shared" si="4"/>
        <v>0</v>
      </c>
      <c r="BN12">
        <f t="shared" si="5"/>
        <v>0</v>
      </c>
      <c r="BO12">
        <f t="shared" si="6"/>
        <v>0</v>
      </c>
      <c r="BP12">
        <f t="shared" si="7"/>
        <v>0</v>
      </c>
      <c r="BQ12">
        <f t="shared" si="8"/>
        <v>43.78</v>
      </c>
      <c r="BR12">
        <f t="shared" si="9"/>
        <v>37.659999999999997</v>
      </c>
      <c r="BS12">
        <f t="shared" si="10"/>
        <v>0</v>
      </c>
      <c r="BT12">
        <f t="shared" si="11"/>
        <v>37.659999999999997</v>
      </c>
      <c r="BU12">
        <f t="shared" si="12"/>
        <v>0</v>
      </c>
      <c r="BV12">
        <f t="shared" si="13"/>
        <v>42.28</v>
      </c>
      <c r="BW12">
        <f t="shared" si="14"/>
        <v>31.18</v>
      </c>
      <c r="BX12">
        <f t="shared" si="15"/>
        <v>0</v>
      </c>
      <c r="BY12">
        <f t="shared" si="16"/>
        <v>31.18</v>
      </c>
      <c r="BZ12">
        <f t="shared" si="17"/>
        <v>0</v>
      </c>
      <c r="CA12">
        <f t="shared" si="18"/>
        <v>0</v>
      </c>
      <c r="CB12">
        <f t="shared" si="19"/>
        <v>0</v>
      </c>
      <c r="CC12">
        <f t="shared" si="20"/>
        <v>0</v>
      </c>
      <c r="CD12">
        <f t="shared" si="21"/>
        <v>0</v>
      </c>
      <c r="CE12">
        <f t="shared" si="22"/>
        <v>0</v>
      </c>
      <c r="CF12">
        <f t="shared" si="23"/>
        <v>0</v>
      </c>
      <c r="CG12">
        <f t="shared" si="24"/>
        <v>0</v>
      </c>
      <c r="CH12">
        <f t="shared" si="25"/>
        <v>0</v>
      </c>
      <c r="CI12">
        <f t="shared" si="26"/>
        <v>0</v>
      </c>
      <c r="CJ12">
        <f t="shared" si="27"/>
        <v>0</v>
      </c>
      <c r="CK12">
        <f t="shared" si="28"/>
        <v>0</v>
      </c>
      <c r="CL12">
        <f t="shared" si="29"/>
        <v>0</v>
      </c>
      <c r="CM12">
        <f t="shared" si="30"/>
        <v>0</v>
      </c>
      <c r="CN12">
        <f t="shared" si="31"/>
        <v>0</v>
      </c>
    </row>
    <row r="13" spans="1:92">
      <c r="A13" s="1">
        <v>5</v>
      </c>
      <c r="B13" s="1" t="s">
        <v>291</v>
      </c>
      <c r="C13" s="1" t="s">
        <v>325</v>
      </c>
      <c r="D13" s="1" t="s">
        <v>292</v>
      </c>
      <c r="E13" s="96" t="s">
        <v>337</v>
      </c>
      <c r="F13" s="1" t="s">
        <v>290</v>
      </c>
      <c r="G13" s="62">
        <v>0</v>
      </c>
      <c r="H13" s="80">
        <v>79.56</v>
      </c>
      <c r="J13" s="87">
        <v>0</v>
      </c>
      <c r="K13" s="81">
        <v>43.06</v>
      </c>
      <c r="M13" s="62">
        <v>3</v>
      </c>
      <c r="N13" s="62">
        <v>3</v>
      </c>
      <c r="O13" s="62">
        <v>0</v>
      </c>
      <c r="P13" s="81">
        <v>41.34</v>
      </c>
      <c r="Q13" s="68">
        <v>4</v>
      </c>
      <c r="R13" s="62">
        <v>41.33</v>
      </c>
      <c r="U13" s="63">
        <v>7</v>
      </c>
      <c r="V13" s="63">
        <v>9</v>
      </c>
      <c r="AD13" s="62">
        <v>99</v>
      </c>
      <c r="BC13">
        <f t="shared" si="0"/>
        <v>111</v>
      </c>
      <c r="BD13" s="24">
        <f>IF($O$4&gt;0,(LARGE(($N13,$V13,$AD13,$AL13,$AT13,$BB13),1)),"0")</f>
        <v>99</v>
      </c>
      <c r="BE13" s="24">
        <f t="shared" si="1"/>
        <v>12</v>
      </c>
      <c r="BK13">
        <f t="shared" si="2"/>
        <v>0</v>
      </c>
      <c r="BL13">
        <f t="shared" si="3"/>
        <v>79.56</v>
      </c>
      <c r="BM13">
        <f t="shared" si="4"/>
        <v>0</v>
      </c>
      <c r="BN13">
        <f t="shared" si="5"/>
        <v>43.06</v>
      </c>
      <c r="BO13">
        <f t="shared" si="6"/>
        <v>0</v>
      </c>
      <c r="BP13">
        <f t="shared" si="7"/>
        <v>0</v>
      </c>
      <c r="BQ13">
        <f t="shared" si="8"/>
        <v>41.34</v>
      </c>
      <c r="BR13">
        <f t="shared" si="9"/>
        <v>41.33</v>
      </c>
      <c r="BS13">
        <f t="shared" si="10"/>
        <v>0</v>
      </c>
      <c r="BT13">
        <f t="shared" si="11"/>
        <v>41.33</v>
      </c>
      <c r="BU13">
        <f t="shared" si="12"/>
        <v>0</v>
      </c>
      <c r="BV13">
        <f t="shared" si="13"/>
        <v>0</v>
      </c>
      <c r="BW13">
        <f t="shared" si="14"/>
        <v>0</v>
      </c>
      <c r="BX13">
        <f t="shared" si="15"/>
        <v>0</v>
      </c>
      <c r="BY13">
        <f t="shared" si="16"/>
        <v>0</v>
      </c>
      <c r="BZ13">
        <f t="shared" si="17"/>
        <v>0</v>
      </c>
      <c r="CA13">
        <f t="shared" si="18"/>
        <v>0</v>
      </c>
      <c r="CB13">
        <f t="shared" si="19"/>
        <v>0</v>
      </c>
      <c r="CC13">
        <f t="shared" si="20"/>
        <v>0</v>
      </c>
      <c r="CD13">
        <f t="shared" si="21"/>
        <v>0</v>
      </c>
      <c r="CE13">
        <f t="shared" si="22"/>
        <v>0</v>
      </c>
      <c r="CF13">
        <f t="shared" si="23"/>
        <v>0</v>
      </c>
      <c r="CG13">
        <f t="shared" si="24"/>
        <v>0</v>
      </c>
      <c r="CH13">
        <f t="shared" si="25"/>
        <v>0</v>
      </c>
      <c r="CI13">
        <f t="shared" si="26"/>
        <v>0</v>
      </c>
      <c r="CJ13">
        <f t="shared" si="27"/>
        <v>0</v>
      </c>
      <c r="CK13">
        <f t="shared" si="28"/>
        <v>0</v>
      </c>
      <c r="CL13">
        <f t="shared" si="29"/>
        <v>0</v>
      </c>
      <c r="CM13">
        <f t="shared" si="30"/>
        <v>0</v>
      </c>
      <c r="CN13">
        <f t="shared" si="31"/>
        <v>0</v>
      </c>
    </row>
    <row r="14" spans="1:92">
      <c r="A14" s="1">
        <v>6</v>
      </c>
      <c r="B14" s="1" t="s">
        <v>393</v>
      </c>
      <c r="C14" s="1" t="s">
        <v>280</v>
      </c>
      <c r="D14" s="1" t="s">
        <v>394</v>
      </c>
      <c r="E14" s="96" t="s">
        <v>127</v>
      </c>
      <c r="F14" s="1" t="s">
        <v>189</v>
      </c>
      <c r="N14" s="62">
        <v>99</v>
      </c>
      <c r="O14" s="63">
        <v>0</v>
      </c>
      <c r="P14" s="82">
        <v>43.13</v>
      </c>
      <c r="R14" s="63">
        <v>37</v>
      </c>
      <c r="U14" s="63">
        <v>1</v>
      </c>
      <c r="V14" s="63">
        <v>1</v>
      </c>
      <c r="AD14" s="62">
        <v>99</v>
      </c>
      <c r="BC14">
        <f t="shared" si="0"/>
        <v>199</v>
      </c>
      <c r="BD14" s="24">
        <f>IF($O$4&gt;0,(LARGE(($N14,$V14,$AD14,$AL14,$AT14,$BB14),1)),"0")</f>
        <v>99</v>
      </c>
      <c r="BE14" s="24">
        <f t="shared" si="1"/>
        <v>100</v>
      </c>
      <c r="BK14">
        <f t="shared" si="2"/>
        <v>0</v>
      </c>
      <c r="BL14">
        <f t="shared" si="3"/>
        <v>0</v>
      </c>
      <c r="BM14">
        <f t="shared" si="4"/>
        <v>0</v>
      </c>
      <c r="BN14">
        <f t="shared" si="5"/>
        <v>0</v>
      </c>
      <c r="BO14">
        <f t="shared" si="6"/>
        <v>0</v>
      </c>
      <c r="BP14">
        <f t="shared" si="7"/>
        <v>0</v>
      </c>
      <c r="BQ14">
        <f t="shared" si="8"/>
        <v>43.13</v>
      </c>
      <c r="BR14">
        <f t="shared" si="9"/>
        <v>37</v>
      </c>
      <c r="BS14">
        <f t="shared" si="10"/>
        <v>0</v>
      </c>
      <c r="BT14">
        <f t="shared" si="11"/>
        <v>37</v>
      </c>
      <c r="BU14">
        <f t="shared" si="12"/>
        <v>0</v>
      </c>
      <c r="BV14">
        <f t="shared" si="13"/>
        <v>0</v>
      </c>
      <c r="BW14">
        <f t="shared" si="14"/>
        <v>0</v>
      </c>
      <c r="BX14">
        <f t="shared" si="15"/>
        <v>0</v>
      </c>
      <c r="BY14">
        <f t="shared" si="16"/>
        <v>0</v>
      </c>
      <c r="BZ14">
        <f t="shared" si="17"/>
        <v>0</v>
      </c>
      <c r="CA14">
        <f t="shared" si="18"/>
        <v>0</v>
      </c>
      <c r="CB14">
        <f t="shared" si="19"/>
        <v>0</v>
      </c>
      <c r="CC14">
        <f t="shared" si="20"/>
        <v>0</v>
      </c>
      <c r="CD14">
        <f t="shared" si="21"/>
        <v>0</v>
      </c>
      <c r="CE14">
        <f t="shared" si="22"/>
        <v>0</v>
      </c>
      <c r="CF14">
        <f t="shared" si="23"/>
        <v>0</v>
      </c>
      <c r="CG14">
        <f t="shared" si="24"/>
        <v>0</v>
      </c>
      <c r="CH14">
        <f t="shared" si="25"/>
        <v>0</v>
      </c>
      <c r="CI14">
        <f t="shared" si="26"/>
        <v>0</v>
      </c>
      <c r="CJ14">
        <f t="shared" si="27"/>
        <v>0</v>
      </c>
      <c r="CK14">
        <f t="shared" si="28"/>
        <v>0</v>
      </c>
      <c r="CL14">
        <f t="shared" si="29"/>
        <v>0</v>
      </c>
      <c r="CM14">
        <f t="shared" si="30"/>
        <v>0</v>
      </c>
      <c r="CN14">
        <f t="shared" si="31"/>
        <v>0</v>
      </c>
    </row>
    <row r="15" spans="1:92">
      <c r="A15" s="1">
        <v>7</v>
      </c>
      <c r="B15" s="1" t="s">
        <v>395</v>
      </c>
      <c r="C15" s="1" t="s">
        <v>396</v>
      </c>
      <c r="D15" s="1" t="s">
        <v>397</v>
      </c>
      <c r="E15" s="96" t="s">
        <v>127</v>
      </c>
      <c r="F15" s="1" t="s">
        <v>183</v>
      </c>
      <c r="I15" s="67">
        <v>0</v>
      </c>
      <c r="M15" s="62">
        <v>99</v>
      </c>
      <c r="N15" s="62">
        <v>99</v>
      </c>
      <c r="O15" s="62">
        <v>0</v>
      </c>
      <c r="P15" s="81">
        <v>47.82</v>
      </c>
      <c r="Q15" s="68">
        <v>0</v>
      </c>
      <c r="R15" s="62">
        <v>48.45</v>
      </c>
      <c r="S15" s="81"/>
      <c r="T15" s="68"/>
      <c r="U15" s="62">
        <v>11</v>
      </c>
      <c r="V15" s="63">
        <v>3</v>
      </c>
      <c r="AD15" s="62">
        <v>99</v>
      </c>
      <c r="BC15">
        <f t="shared" si="0"/>
        <v>201</v>
      </c>
      <c r="BD15" s="24">
        <f>IF($O$4&gt;0,(LARGE(($N15,$V15,$AD15,$AL15,$AT15,$BB15),1)),"0")</f>
        <v>99</v>
      </c>
      <c r="BE15" s="24">
        <f t="shared" si="1"/>
        <v>102</v>
      </c>
      <c r="BK15">
        <f t="shared" si="2"/>
        <v>0</v>
      </c>
      <c r="BL15">
        <f t="shared" si="3"/>
        <v>0</v>
      </c>
      <c r="BM15">
        <f t="shared" si="4"/>
        <v>0</v>
      </c>
      <c r="BN15">
        <f t="shared" si="5"/>
        <v>0</v>
      </c>
      <c r="BO15">
        <f t="shared" si="6"/>
        <v>0</v>
      </c>
      <c r="BP15">
        <f t="shared" si="7"/>
        <v>0</v>
      </c>
      <c r="BQ15">
        <f t="shared" si="8"/>
        <v>47.82</v>
      </c>
      <c r="BR15">
        <f t="shared" si="9"/>
        <v>48.45</v>
      </c>
      <c r="BS15">
        <f t="shared" si="10"/>
        <v>0</v>
      </c>
      <c r="BT15">
        <f t="shared" si="11"/>
        <v>48.45</v>
      </c>
      <c r="BU15">
        <f t="shared" si="12"/>
        <v>0</v>
      </c>
      <c r="BV15">
        <f t="shared" si="13"/>
        <v>0</v>
      </c>
      <c r="BW15">
        <f t="shared" si="14"/>
        <v>0</v>
      </c>
      <c r="BX15">
        <f t="shared" si="15"/>
        <v>0</v>
      </c>
      <c r="BY15">
        <f t="shared" si="16"/>
        <v>0</v>
      </c>
      <c r="BZ15">
        <f t="shared" si="17"/>
        <v>0</v>
      </c>
      <c r="CA15">
        <f t="shared" si="18"/>
        <v>0</v>
      </c>
      <c r="CB15">
        <f t="shared" si="19"/>
        <v>0</v>
      </c>
      <c r="CC15">
        <f t="shared" si="20"/>
        <v>0</v>
      </c>
      <c r="CD15">
        <f t="shared" si="21"/>
        <v>0</v>
      </c>
      <c r="CE15">
        <f t="shared" si="22"/>
        <v>0</v>
      </c>
      <c r="CF15">
        <f t="shared" si="23"/>
        <v>0</v>
      </c>
      <c r="CG15">
        <f t="shared" si="24"/>
        <v>0</v>
      </c>
      <c r="CH15">
        <f t="shared" si="25"/>
        <v>0</v>
      </c>
      <c r="CI15">
        <f t="shared" si="26"/>
        <v>0</v>
      </c>
      <c r="CJ15">
        <f t="shared" si="27"/>
        <v>0</v>
      </c>
      <c r="CK15">
        <f t="shared" si="28"/>
        <v>0</v>
      </c>
      <c r="CL15">
        <f t="shared" si="29"/>
        <v>0</v>
      </c>
      <c r="CM15">
        <f t="shared" si="30"/>
        <v>0</v>
      </c>
      <c r="CN15">
        <f t="shared" si="31"/>
        <v>0</v>
      </c>
    </row>
    <row r="16" spans="1:92">
      <c r="A16" s="1">
        <v>8</v>
      </c>
      <c r="B16" s="1" t="s">
        <v>398</v>
      </c>
      <c r="C16" s="1" t="s">
        <v>399</v>
      </c>
      <c r="D16" s="1" t="s">
        <v>400</v>
      </c>
      <c r="E16" s="96" t="s">
        <v>127</v>
      </c>
      <c r="F16" s="1" t="s">
        <v>189</v>
      </c>
      <c r="I16" s="67">
        <v>0</v>
      </c>
      <c r="M16" s="62">
        <v>99</v>
      </c>
      <c r="N16" s="62">
        <v>99</v>
      </c>
      <c r="O16" s="62">
        <v>0</v>
      </c>
      <c r="P16" s="81">
        <v>51.22</v>
      </c>
      <c r="Q16" s="68">
        <v>0</v>
      </c>
      <c r="R16" s="62">
        <v>48.77</v>
      </c>
      <c r="S16" s="81"/>
      <c r="T16" s="68"/>
      <c r="U16" s="62">
        <v>12</v>
      </c>
      <c r="V16" s="63">
        <v>4</v>
      </c>
      <c r="AD16" s="62">
        <v>99</v>
      </c>
      <c r="BC16">
        <f t="shared" si="0"/>
        <v>202</v>
      </c>
      <c r="BD16" s="24">
        <f>IF($O$4&gt;0,(LARGE(($N16,$V16,$AD16,$AL16,$AT16,$BB16),1)),"0")</f>
        <v>99</v>
      </c>
      <c r="BE16" s="24">
        <f t="shared" si="1"/>
        <v>103</v>
      </c>
      <c r="BK16">
        <f t="shared" si="2"/>
        <v>0</v>
      </c>
      <c r="BL16">
        <f t="shared" si="3"/>
        <v>0</v>
      </c>
      <c r="BM16">
        <f t="shared" si="4"/>
        <v>0</v>
      </c>
      <c r="BN16">
        <f t="shared" si="5"/>
        <v>0</v>
      </c>
      <c r="BO16">
        <f t="shared" si="6"/>
        <v>0</v>
      </c>
      <c r="BP16">
        <f t="shared" si="7"/>
        <v>0</v>
      </c>
      <c r="BQ16">
        <f t="shared" si="8"/>
        <v>51.22</v>
      </c>
      <c r="BR16">
        <f t="shared" si="9"/>
        <v>48.77</v>
      </c>
      <c r="BS16">
        <f t="shared" si="10"/>
        <v>0</v>
      </c>
      <c r="BT16">
        <f t="shared" si="11"/>
        <v>48.77</v>
      </c>
      <c r="BU16">
        <f t="shared" si="12"/>
        <v>0</v>
      </c>
      <c r="BV16">
        <f t="shared" si="13"/>
        <v>0</v>
      </c>
      <c r="BW16">
        <f t="shared" si="14"/>
        <v>0</v>
      </c>
      <c r="BX16">
        <f t="shared" si="15"/>
        <v>0</v>
      </c>
      <c r="BY16">
        <f t="shared" si="16"/>
        <v>0</v>
      </c>
      <c r="BZ16">
        <f t="shared" si="17"/>
        <v>0</v>
      </c>
      <c r="CA16">
        <f t="shared" si="18"/>
        <v>0</v>
      </c>
      <c r="CB16">
        <f t="shared" si="19"/>
        <v>0</v>
      </c>
      <c r="CC16">
        <f t="shared" si="20"/>
        <v>0</v>
      </c>
      <c r="CD16">
        <f t="shared" si="21"/>
        <v>0</v>
      </c>
      <c r="CE16">
        <f t="shared" si="22"/>
        <v>0</v>
      </c>
      <c r="CF16">
        <f t="shared" si="23"/>
        <v>0</v>
      </c>
      <c r="CG16">
        <f t="shared" si="24"/>
        <v>0</v>
      </c>
      <c r="CH16">
        <f t="shared" si="25"/>
        <v>0</v>
      </c>
      <c r="CI16">
        <f t="shared" si="26"/>
        <v>0</v>
      </c>
      <c r="CJ16">
        <f t="shared" si="27"/>
        <v>0</v>
      </c>
      <c r="CK16">
        <f t="shared" si="28"/>
        <v>0</v>
      </c>
      <c r="CL16">
        <f t="shared" si="29"/>
        <v>0</v>
      </c>
      <c r="CM16">
        <f t="shared" si="30"/>
        <v>0</v>
      </c>
      <c r="CN16">
        <f t="shared" si="31"/>
        <v>0</v>
      </c>
    </row>
    <row r="17" spans="1:92">
      <c r="A17" s="1">
        <v>9</v>
      </c>
      <c r="B17" s="1" t="s">
        <v>293</v>
      </c>
      <c r="C17" s="1" t="s">
        <v>294</v>
      </c>
      <c r="D17" s="1" t="s">
        <v>295</v>
      </c>
      <c r="E17" s="96" t="s">
        <v>337</v>
      </c>
      <c r="F17" s="1" t="s">
        <v>189</v>
      </c>
      <c r="G17" s="62">
        <v>0</v>
      </c>
      <c r="H17" s="80">
        <v>79.66</v>
      </c>
      <c r="J17" s="87">
        <v>0</v>
      </c>
      <c r="K17" s="81">
        <v>45.71</v>
      </c>
      <c r="M17" s="62">
        <v>4</v>
      </c>
      <c r="N17" s="62">
        <v>4</v>
      </c>
      <c r="V17" s="63">
        <v>99</v>
      </c>
      <c r="W17" s="119"/>
      <c r="X17" s="126"/>
      <c r="Y17" s="121"/>
      <c r="Z17" s="119"/>
      <c r="AD17" s="62">
        <v>99</v>
      </c>
      <c r="BC17">
        <f t="shared" si="0"/>
        <v>202</v>
      </c>
      <c r="BD17" s="24">
        <f>IF($O$4&gt;0,(LARGE(($N17,$V17,$AD17,$AL17,$AT17,$BB17),1)),"0")</f>
        <v>99</v>
      </c>
      <c r="BE17" s="24">
        <f t="shared" si="1"/>
        <v>103</v>
      </c>
      <c r="BK17">
        <f t="shared" si="2"/>
        <v>0</v>
      </c>
      <c r="BL17">
        <f t="shared" si="3"/>
        <v>79.66</v>
      </c>
      <c r="BM17">
        <f t="shared" si="4"/>
        <v>0</v>
      </c>
      <c r="BN17">
        <f t="shared" si="5"/>
        <v>45.71</v>
      </c>
      <c r="BO17">
        <f t="shared" si="6"/>
        <v>0</v>
      </c>
      <c r="BP17">
        <f t="shared" si="7"/>
        <v>0</v>
      </c>
      <c r="BQ17">
        <f t="shared" si="8"/>
        <v>0</v>
      </c>
      <c r="BR17">
        <f t="shared" si="9"/>
        <v>0</v>
      </c>
      <c r="BS17">
        <f t="shared" si="10"/>
        <v>0</v>
      </c>
      <c r="BT17">
        <f t="shared" si="11"/>
        <v>0</v>
      </c>
      <c r="BU17">
        <f t="shared" si="12"/>
        <v>0</v>
      </c>
      <c r="BV17">
        <f t="shared" si="13"/>
        <v>0</v>
      </c>
      <c r="BW17">
        <f t="shared" si="14"/>
        <v>0</v>
      </c>
      <c r="BX17">
        <f t="shared" si="15"/>
        <v>0</v>
      </c>
      <c r="BY17">
        <f t="shared" si="16"/>
        <v>0</v>
      </c>
      <c r="BZ17">
        <f t="shared" si="17"/>
        <v>0</v>
      </c>
      <c r="CA17">
        <f t="shared" si="18"/>
        <v>0</v>
      </c>
      <c r="CB17">
        <f t="shared" si="19"/>
        <v>0</v>
      </c>
      <c r="CC17">
        <f t="shared" si="20"/>
        <v>0</v>
      </c>
      <c r="CD17">
        <f t="shared" si="21"/>
        <v>0</v>
      </c>
      <c r="CE17">
        <f t="shared" si="22"/>
        <v>0</v>
      </c>
      <c r="CF17">
        <f t="shared" si="23"/>
        <v>0</v>
      </c>
      <c r="CG17">
        <f t="shared" si="24"/>
        <v>0</v>
      </c>
      <c r="CH17">
        <f t="shared" si="25"/>
        <v>0</v>
      </c>
      <c r="CI17">
        <f t="shared" si="26"/>
        <v>0</v>
      </c>
      <c r="CJ17">
        <f t="shared" si="27"/>
        <v>0</v>
      </c>
      <c r="CK17">
        <f t="shared" si="28"/>
        <v>0</v>
      </c>
      <c r="CL17">
        <f t="shared" si="29"/>
        <v>0</v>
      </c>
      <c r="CM17">
        <f t="shared" si="30"/>
        <v>0</v>
      </c>
      <c r="CN17">
        <f t="shared" si="31"/>
        <v>0</v>
      </c>
    </row>
    <row r="18" spans="1:92">
      <c r="A18" s="1">
        <v>10</v>
      </c>
      <c r="B18" s="1" t="s">
        <v>240</v>
      </c>
      <c r="C18" s="1" t="s">
        <v>241</v>
      </c>
      <c r="D18" s="1" t="s">
        <v>404</v>
      </c>
      <c r="E18" s="96" t="s">
        <v>127</v>
      </c>
      <c r="F18" s="1" t="s">
        <v>189</v>
      </c>
      <c r="I18" s="67">
        <v>4</v>
      </c>
      <c r="M18" s="62">
        <v>99</v>
      </c>
      <c r="N18" s="62">
        <v>99</v>
      </c>
      <c r="O18" s="62">
        <v>0</v>
      </c>
      <c r="P18" s="81">
        <v>41.45</v>
      </c>
      <c r="Q18" s="68">
        <v>4</v>
      </c>
      <c r="R18" s="62">
        <v>38.049999999999997</v>
      </c>
      <c r="S18" s="81"/>
      <c r="T18" s="68"/>
      <c r="U18" s="62">
        <v>3</v>
      </c>
      <c r="V18" s="63">
        <v>6</v>
      </c>
      <c r="AD18" s="62">
        <v>99</v>
      </c>
      <c r="BC18">
        <f t="shared" si="0"/>
        <v>204</v>
      </c>
      <c r="BD18" s="24">
        <f>IF($O$4&gt;0,(LARGE(($N18,$V18,$AD18,$AL18,$AT18,$BB18),1)),"0")</f>
        <v>99</v>
      </c>
      <c r="BE18" s="24">
        <f t="shared" si="1"/>
        <v>105</v>
      </c>
      <c r="BK18">
        <f t="shared" si="2"/>
        <v>0</v>
      </c>
      <c r="BL18">
        <f t="shared" si="3"/>
        <v>0</v>
      </c>
      <c r="BM18">
        <f t="shared" si="4"/>
        <v>0</v>
      </c>
      <c r="BN18">
        <f t="shared" si="5"/>
        <v>0</v>
      </c>
      <c r="BO18">
        <f t="shared" si="6"/>
        <v>0</v>
      </c>
      <c r="BP18">
        <f t="shared" si="7"/>
        <v>0</v>
      </c>
      <c r="BQ18">
        <f t="shared" si="8"/>
        <v>41.45</v>
      </c>
      <c r="BR18">
        <f t="shared" si="9"/>
        <v>38.049999999999997</v>
      </c>
      <c r="BS18">
        <f t="shared" si="10"/>
        <v>0</v>
      </c>
      <c r="BT18">
        <f t="shared" si="11"/>
        <v>38.049999999999997</v>
      </c>
      <c r="BU18">
        <f t="shared" si="12"/>
        <v>0</v>
      </c>
      <c r="BV18">
        <f t="shared" si="13"/>
        <v>0</v>
      </c>
      <c r="BW18">
        <f t="shared" si="14"/>
        <v>0</v>
      </c>
      <c r="BX18">
        <f t="shared" si="15"/>
        <v>0</v>
      </c>
      <c r="BY18">
        <f t="shared" si="16"/>
        <v>0</v>
      </c>
      <c r="BZ18">
        <f t="shared" si="17"/>
        <v>0</v>
      </c>
      <c r="CA18">
        <f t="shared" si="18"/>
        <v>0</v>
      </c>
      <c r="CB18">
        <f t="shared" si="19"/>
        <v>0</v>
      </c>
      <c r="CC18">
        <f t="shared" si="20"/>
        <v>0</v>
      </c>
      <c r="CD18">
        <f t="shared" si="21"/>
        <v>0</v>
      </c>
      <c r="CE18">
        <f t="shared" si="22"/>
        <v>0</v>
      </c>
      <c r="CF18">
        <f t="shared" si="23"/>
        <v>0</v>
      </c>
      <c r="CG18">
        <f t="shared" si="24"/>
        <v>0</v>
      </c>
      <c r="CH18">
        <f t="shared" si="25"/>
        <v>0</v>
      </c>
      <c r="CI18">
        <f t="shared" si="26"/>
        <v>0</v>
      </c>
      <c r="CJ18">
        <f t="shared" si="27"/>
        <v>0</v>
      </c>
      <c r="CK18">
        <f t="shared" si="28"/>
        <v>0</v>
      </c>
      <c r="CL18">
        <f t="shared" si="29"/>
        <v>0</v>
      </c>
      <c r="CM18">
        <f t="shared" si="30"/>
        <v>0</v>
      </c>
      <c r="CN18">
        <f t="shared" si="31"/>
        <v>0</v>
      </c>
    </row>
    <row r="19" spans="1:92">
      <c r="A19" s="1">
        <v>11</v>
      </c>
      <c r="B19" s="1" t="s">
        <v>296</v>
      </c>
      <c r="C19" s="1" t="s">
        <v>236</v>
      </c>
      <c r="D19" s="1" t="s">
        <v>297</v>
      </c>
      <c r="E19" s="96" t="s">
        <v>337</v>
      </c>
      <c r="F19" s="1" t="s">
        <v>189</v>
      </c>
      <c r="G19" s="62">
        <v>0</v>
      </c>
      <c r="H19" s="80">
        <v>82.27</v>
      </c>
      <c r="J19" s="87">
        <v>0</v>
      </c>
      <c r="K19" s="81">
        <v>54.92</v>
      </c>
      <c r="M19" s="62">
        <v>6</v>
      </c>
      <c r="N19" s="62">
        <v>6</v>
      </c>
      <c r="V19" s="63">
        <v>99</v>
      </c>
      <c r="AD19" s="62">
        <v>99</v>
      </c>
      <c r="BC19">
        <f t="shared" si="0"/>
        <v>204</v>
      </c>
      <c r="BD19" s="24">
        <f>IF($O$4&gt;0,(LARGE(($N19,$V19,$AD19,$AL19,$AT19,$BB19),1)),"0")</f>
        <v>99</v>
      </c>
      <c r="BE19" s="24">
        <f t="shared" si="1"/>
        <v>105</v>
      </c>
      <c r="BK19">
        <f t="shared" si="2"/>
        <v>0</v>
      </c>
      <c r="BL19">
        <f t="shared" si="3"/>
        <v>82.27</v>
      </c>
      <c r="BM19">
        <f t="shared" si="4"/>
        <v>0</v>
      </c>
      <c r="BN19">
        <f t="shared" si="5"/>
        <v>54.92</v>
      </c>
      <c r="BO19">
        <f t="shared" si="6"/>
        <v>0</v>
      </c>
      <c r="BP19">
        <f t="shared" si="7"/>
        <v>0</v>
      </c>
      <c r="BQ19">
        <f t="shared" si="8"/>
        <v>0</v>
      </c>
      <c r="BR19">
        <f t="shared" si="9"/>
        <v>0</v>
      </c>
      <c r="BS19">
        <f t="shared" si="10"/>
        <v>0</v>
      </c>
      <c r="BT19">
        <f t="shared" si="11"/>
        <v>0</v>
      </c>
      <c r="BU19">
        <f t="shared" si="12"/>
        <v>0</v>
      </c>
      <c r="BV19">
        <f t="shared" si="13"/>
        <v>0</v>
      </c>
      <c r="BW19">
        <f t="shared" si="14"/>
        <v>0</v>
      </c>
      <c r="BX19">
        <f t="shared" si="15"/>
        <v>0</v>
      </c>
      <c r="BY19">
        <f t="shared" si="16"/>
        <v>0</v>
      </c>
      <c r="BZ19">
        <f t="shared" si="17"/>
        <v>0</v>
      </c>
      <c r="CA19">
        <f t="shared" si="18"/>
        <v>0</v>
      </c>
      <c r="CB19">
        <f t="shared" si="19"/>
        <v>0</v>
      </c>
      <c r="CC19">
        <f t="shared" si="20"/>
        <v>0</v>
      </c>
      <c r="CD19">
        <f t="shared" si="21"/>
        <v>0</v>
      </c>
      <c r="CE19">
        <f t="shared" si="22"/>
        <v>0</v>
      </c>
      <c r="CF19">
        <f t="shared" si="23"/>
        <v>0</v>
      </c>
      <c r="CG19">
        <f t="shared" si="24"/>
        <v>0</v>
      </c>
      <c r="CH19">
        <f t="shared" si="25"/>
        <v>0</v>
      </c>
      <c r="CI19">
        <f t="shared" si="26"/>
        <v>0</v>
      </c>
      <c r="CJ19">
        <f t="shared" si="27"/>
        <v>0</v>
      </c>
      <c r="CK19">
        <f t="shared" si="28"/>
        <v>0</v>
      </c>
      <c r="CL19">
        <f t="shared" si="29"/>
        <v>0</v>
      </c>
      <c r="CM19">
        <f t="shared" si="30"/>
        <v>0</v>
      </c>
      <c r="CN19">
        <f t="shared" si="31"/>
        <v>0</v>
      </c>
    </row>
    <row r="20" spans="1:92">
      <c r="A20" s="1">
        <v>12</v>
      </c>
      <c r="B20" s="1" t="s">
        <v>279</v>
      </c>
      <c r="C20" s="1" t="s">
        <v>280</v>
      </c>
      <c r="D20" s="1" t="s">
        <v>281</v>
      </c>
      <c r="E20" s="96" t="s">
        <v>127</v>
      </c>
      <c r="F20" s="1" t="s">
        <v>189</v>
      </c>
      <c r="I20" s="67">
        <v>4</v>
      </c>
      <c r="M20" s="62">
        <v>99</v>
      </c>
      <c r="N20" s="62">
        <v>99</v>
      </c>
      <c r="O20" s="62">
        <v>0</v>
      </c>
      <c r="P20" s="81">
        <v>41.25</v>
      </c>
      <c r="Q20" s="68">
        <v>4</v>
      </c>
      <c r="R20" s="62">
        <v>38.56</v>
      </c>
      <c r="S20" s="81"/>
      <c r="T20" s="68"/>
      <c r="U20" s="62">
        <v>4</v>
      </c>
      <c r="V20" s="63">
        <v>7</v>
      </c>
      <c r="AD20" s="62">
        <v>99</v>
      </c>
      <c r="BC20">
        <f t="shared" si="0"/>
        <v>205</v>
      </c>
      <c r="BD20" s="24">
        <f>IF($O$4&gt;0,(LARGE(($N20,$V20,$AD20,$AL20,$AT20,$BB20),1)),"0")</f>
        <v>99</v>
      </c>
      <c r="BE20" s="24">
        <f t="shared" si="1"/>
        <v>106</v>
      </c>
      <c r="BK20">
        <f t="shared" si="2"/>
        <v>0</v>
      </c>
      <c r="BL20">
        <f t="shared" si="3"/>
        <v>0</v>
      </c>
      <c r="BM20">
        <f t="shared" si="4"/>
        <v>0</v>
      </c>
      <c r="BN20">
        <f t="shared" si="5"/>
        <v>0</v>
      </c>
      <c r="BO20">
        <f t="shared" si="6"/>
        <v>0</v>
      </c>
      <c r="BP20">
        <f t="shared" si="7"/>
        <v>0</v>
      </c>
      <c r="BQ20">
        <f t="shared" si="8"/>
        <v>41.25</v>
      </c>
      <c r="BR20">
        <f t="shared" si="9"/>
        <v>38.56</v>
      </c>
      <c r="BS20">
        <f t="shared" si="10"/>
        <v>0</v>
      </c>
      <c r="BT20">
        <f t="shared" si="11"/>
        <v>38.56</v>
      </c>
      <c r="BU20">
        <f t="shared" si="12"/>
        <v>0</v>
      </c>
      <c r="BV20">
        <f t="shared" si="13"/>
        <v>0</v>
      </c>
      <c r="BW20">
        <f t="shared" si="14"/>
        <v>0</v>
      </c>
      <c r="BX20">
        <f t="shared" si="15"/>
        <v>0</v>
      </c>
      <c r="BY20">
        <f t="shared" si="16"/>
        <v>0</v>
      </c>
      <c r="BZ20">
        <f t="shared" si="17"/>
        <v>0</v>
      </c>
      <c r="CA20">
        <f t="shared" si="18"/>
        <v>0</v>
      </c>
      <c r="CB20">
        <f t="shared" si="19"/>
        <v>0</v>
      </c>
      <c r="CC20">
        <f t="shared" si="20"/>
        <v>0</v>
      </c>
      <c r="CD20">
        <f t="shared" si="21"/>
        <v>0</v>
      </c>
      <c r="CE20">
        <f t="shared" si="22"/>
        <v>0</v>
      </c>
      <c r="CF20">
        <f t="shared" si="23"/>
        <v>0</v>
      </c>
      <c r="CG20">
        <f t="shared" si="24"/>
        <v>0</v>
      </c>
      <c r="CH20">
        <f t="shared" si="25"/>
        <v>0</v>
      </c>
      <c r="CI20">
        <f t="shared" si="26"/>
        <v>0</v>
      </c>
      <c r="CJ20">
        <f t="shared" si="27"/>
        <v>0</v>
      </c>
      <c r="CK20">
        <f t="shared" si="28"/>
        <v>0</v>
      </c>
      <c r="CL20">
        <f t="shared" si="29"/>
        <v>0</v>
      </c>
      <c r="CM20">
        <f t="shared" si="30"/>
        <v>0</v>
      </c>
      <c r="CN20">
        <f t="shared" si="31"/>
        <v>0</v>
      </c>
    </row>
    <row r="21" spans="1:92">
      <c r="A21" s="1">
        <v>13</v>
      </c>
      <c r="B21" s="1" t="s">
        <v>298</v>
      </c>
      <c r="C21" s="1" t="s">
        <v>299</v>
      </c>
      <c r="D21" s="1" t="s">
        <v>300</v>
      </c>
      <c r="E21" s="96" t="s">
        <v>337</v>
      </c>
      <c r="F21" s="1" t="s">
        <v>301</v>
      </c>
      <c r="G21" s="62">
        <v>0</v>
      </c>
      <c r="H21" s="80">
        <v>76.42</v>
      </c>
      <c r="J21" s="87">
        <v>4</v>
      </c>
      <c r="K21" s="81">
        <v>48.2</v>
      </c>
      <c r="M21" s="62">
        <v>7</v>
      </c>
      <c r="N21" s="62">
        <v>7</v>
      </c>
      <c r="V21" s="63">
        <v>99</v>
      </c>
      <c r="AD21" s="62">
        <v>99</v>
      </c>
      <c r="BC21">
        <f t="shared" si="0"/>
        <v>205</v>
      </c>
      <c r="BD21" s="24">
        <f>IF($O$4&gt;0,(LARGE(($N21,$V21,$AD21,$AL21,$AT21,$BB21),1)),"0")</f>
        <v>99</v>
      </c>
      <c r="BE21" s="24">
        <f t="shared" si="1"/>
        <v>106</v>
      </c>
      <c r="BK21">
        <f t="shared" si="2"/>
        <v>0</v>
      </c>
      <c r="BL21">
        <f t="shared" si="3"/>
        <v>76.42</v>
      </c>
      <c r="BM21">
        <f t="shared" si="4"/>
        <v>4</v>
      </c>
      <c r="BN21">
        <f t="shared" si="5"/>
        <v>48.2</v>
      </c>
      <c r="BO21">
        <f t="shared" si="6"/>
        <v>4</v>
      </c>
      <c r="BP21">
        <f t="shared" si="7"/>
        <v>0</v>
      </c>
      <c r="BQ21">
        <f t="shared" si="8"/>
        <v>0</v>
      </c>
      <c r="BR21">
        <f t="shared" si="9"/>
        <v>0</v>
      </c>
      <c r="BS21">
        <f t="shared" si="10"/>
        <v>0</v>
      </c>
      <c r="BT21">
        <f t="shared" si="11"/>
        <v>0</v>
      </c>
      <c r="BU21">
        <f t="shared" si="12"/>
        <v>0</v>
      </c>
      <c r="BV21">
        <f t="shared" si="13"/>
        <v>0</v>
      </c>
      <c r="BW21">
        <f t="shared" si="14"/>
        <v>0</v>
      </c>
      <c r="BX21">
        <f t="shared" si="15"/>
        <v>0</v>
      </c>
      <c r="BY21">
        <f t="shared" si="16"/>
        <v>0</v>
      </c>
      <c r="BZ21">
        <f t="shared" si="17"/>
        <v>0</v>
      </c>
      <c r="CA21">
        <f t="shared" si="18"/>
        <v>0</v>
      </c>
      <c r="CB21">
        <f t="shared" si="19"/>
        <v>0</v>
      </c>
      <c r="CC21">
        <f t="shared" si="20"/>
        <v>0</v>
      </c>
      <c r="CD21">
        <f t="shared" si="21"/>
        <v>0</v>
      </c>
      <c r="CE21">
        <f t="shared" si="22"/>
        <v>0</v>
      </c>
      <c r="CF21">
        <f t="shared" si="23"/>
        <v>0</v>
      </c>
      <c r="CG21">
        <f t="shared" si="24"/>
        <v>0</v>
      </c>
      <c r="CH21">
        <f t="shared" si="25"/>
        <v>0</v>
      </c>
      <c r="CI21">
        <f t="shared" si="26"/>
        <v>0</v>
      </c>
      <c r="CJ21">
        <f t="shared" si="27"/>
        <v>0</v>
      </c>
      <c r="CK21">
        <f t="shared" si="28"/>
        <v>0</v>
      </c>
      <c r="CL21">
        <f t="shared" si="29"/>
        <v>0</v>
      </c>
      <c r="CM21">
        <f t="shared" si="30"/>
        <v>0</v>
      </c>
      <c r="CN21">
        <f t="shared" si="31"/>
        <v>0</v>
      </c>
    </row>
    <row r="22" spans="1:92">
      <c r="A22" s="1">
        <v>14</v>
      </c>
      <c r="B22" s="1" t="s">
        <v>272</v>
      </c>
      <c r="C22" s="1" t="s">
        <v>273</v>
      </c>
      <c r="D22" s="1" t="s">
        <v>274</v>
      </c>
      <c r="E22" s="96" t="s">
        <v>337</v>
      </c>
      <c r="F22" s="1" t="s">
        <v>196</v>
      </c>
      <c r="G22" s="62">
        <v>0</v>
      </c>
      <c r="H22" s="80">
        <v>72.77</v>
      </c>
      <c r="J22" s="87">
        <v>4</v>
      </c>
      <c r="K22" s="81">
        <v>49.11</v>
      </c>
      <c r="M22" s="62">
        <v>8</v>
      </c>
      <c r="N22" s="62">
        <v>8</v>
      </c>
      <c r="V22" s="63">
        <v>99</v>
      </c>
      <c r="AD22" s="62">
        <v>99</v>
      </c>
      <c r="BC22">
        <f t="shared" si="0"/>
        <v>206</v>
      </c>
      <c r="BD22" s="24">
        <f>IF($O$4&gt;0,(LARGE(($N22,$V22,$AD22,$AL22,$AT22,$BB22),1)),"0")</f>
        <v>99</v>
      </c>
      <c r="BE22" s="24">
        <f t="shared" si="1"/>
        <v>107</v>
      </c>
      <c r="BK22">
        <f t="shared" si="2"/>
        <v>0</v>
      </c>
      <c r="BL22">
        <f t="shared" si="3"/>
        <v>72.77</v>
      </c>
      <c r="BM22">
        <f t="shared" si="4"/>
        <v>4</v>
      </c>
      <c r="BN22">
        <f t="shared" si="5"/>
        <v>49.11</v>
      </c>
      <c r="BO22">
        <f t="shared" si="6"/>
        <v>4</v>
      </c>
      <c r="BP22">
        <f t="shared" si="7"/>
        <v>0</v>
      </c>
      <c r="BQ22">
        <f t="shared" si="8"/>
        <v>0</v>
      </c>
      <c r="BR22">
        <f t="shared" si="9"/>
        <v>0</v>
      </c>
      <c r="BS22">
        <f t="shared" si="10"/>
        <v>0</v>
      </c>
      <c r="BT22">
        <f t="shared" si="11"/>
        <v>0</v>
      </c>
      <c r="BU22">
        <f t="shared" si="12"/>
        <v>0</v>
      </c>
      <c r="BV22">
        <f t="shared" si="13"/>
        <v>0</v>
      </c>
      <c r="BW22">
        <f t="shared" si="14"/>
        <v>0</v>
      </c>
      <c r="BX22">
        <f t="shared" si="15"/>
        <v>0</v>
      </c>
      <c r="BY22">
        <f t="shared" si="16"/>
        <v>0</v>
      </c>
      <c r="BZ22">
        <f t="shared" si="17"/>
        <v>0</v>
      </c>
      <c r="CA22">
        <f t="shared" si="18"/>
        <v>0</v>
      </c>
      <c r="CB22">
        <f t="shared" si="19"/>
        <v>0</v>
      </c>
      <c r="CC22">
        <f t="shared" si="20"/>
        <v>0</v>
      </c>
      <c r="CD22">
        <f t="shared" si="21"/>
        <v>0</v>
      </c>
      <c r="CE22">
        <f t="shared" si="22"/>
        <v>0</v>
      </c>
      <c r="CF22">
        <f t="shared" si="23"/>
        <v>0</v>
      </c>
      <c r="CG22">
        <f t="shared" si="24"/>
        <v>0</v>
      </c>
      <c r="CH22">
        <f t="shared" si="25"/>
        <v>0</v>
      </c>
      <c r="CI22">
        <f t="shared" si="26"/>
        <v>0</v>
      </c>
      <c r="CJ22">
        <f t="shared" si="27"/>
        <v>0</v>
      </c>
      <c r="CK22">
        <f t="shared" si="28"/>
        <v>0</v>
      </c>
      <c r="CL22">
        <f t="shared" si="29"/>
        <v>0</v>
      </c>
      <c r="CM22">
        <f t="shared" si="30"/>
        <v>0</v>
      </c>
      <c r="CN22">
        <f t="shared" si="31"/>
        <v>0</v>
      </c>
    </row>
    <row r="23" spans="1:92">
      <c r="A23" s="1">
        <v>15</v>
      </c>
      <c r="B23" s="1" t="s">
        <v>302</v>
      </c>
      <c r="C23" s="1" t="s">
        <v>303</v>
      </c>
      <c r="D23" s="1" t="s">
        <v>304</v>
      </c>
      <c r="E23" s="96" t="s">
        <v>337</v>
      </c>
      <c r="F23" s="1" t="s">
        <v>189</v>
      </c>
      <c r="G23" s="62">
        <v>1</v>
      </c>
      <c r="H23" s="80">
        <v>84.07</v>
      </c>
      <c r="M23" s="62">
        <v>9</v>
      </c>
      <c r="N23" s="62">
        <v>9</v>
      </c>
      <c r="V23" s="63">
        <v>99</v>
      </c>
      <c r="AD23" s="62">
        <v>99</v>
      </c>
      <c r="BC23">
        <f t="shared" si="0"/>
        <v>207</v>
      </c>
      <c r="BD23" s="24">
        <f>IF($O$4&gt;0,(LARGE(($N23,$V23,$AD23,$AL23,$AT23,$BB23),1)),"0")</f>
        <v>99</v>
      </c>
      <c r="BE23" s="24">
        <f t="shared" si="1"/>
        <v>108</v>
      </c>
      <c r="BK23">
        <f t="shared" si="2"/>
        <v>1</v>
      </c>
      <c r="BL23">
        <f t="shared" si="3"/>
        <v>84.07</v>
      </c>
      <c r="BM23">
        <f t="shared" si="4"/>
        <v>0</v>
      </c>
      <c r="BN23">
        <f t="shared" si="5"/>
        <v>0</v>
      </c>
      <c r="BO23">
        <f t="shared" si="6"/>
        <v>1</v>
      </c>
      <c r="BP23">
        <f t="shared" si="7"/>
        <v>0</v>
      </c>
      <c r="BQ23">
        <f t="shared" si="8"/>
        <v>0</v>
      </c>
      <c r="BR23">
        <f t="shared" si="9"/>
        <v>0</v>
      </c>
      <c r="BS23">
        <f t="shared" si="10"/>
        <v>0</v>
      </c>
      <c r="BT23">
        <f t="shared" si="11"/>
        <v>0</v>
      </c>
      <c r="BU23">
        <f t="shared" si="12"/>
        <v>0</v>
      </c>
      <c r="BV23">
        <f t="shared" si="13"/>
        <v>0</v>
      </c>
      <c r="BW23">
        <f t="shared" si="14"/>
        <v>0</v>
      </c>
      <c r="BX23">
        <f t="shared" si="15"/>
        <v>0</v>
      </c>
      <c r="BY23">
        <f t="shared" si="16"/>
        <v>0</v>
      </c>
      <c r="BZ23">
        <f t="shared" si="17"/>
        <v>0</v>
      </c>
      <c r="CA23">
        <f t="shared" si="18"/>
        <v>0</v>
      </c>
      <c r="CB23">
        <f t="shared" si="19"/>
        <v>0</v>
      </c>
      <c r="CC23">
        <f t="shared" si="20"/>
        <v>0</v>
      </c>
      <c r="CD23">
        <f t="shared" si="21"/>
        <v>0</v>
      </c>
      <c r="CE23">
        <f t="shared" si="22"/>
        <v>0</v>
      </c>
      <c r="CF23">
        <f t="shared" si="23"/>
        <v>0</v>
      </c>
      <c r="CG23">
        <f t="shared" si="24"/>
        <v>0</v>
      </c>
      <c r="CH23">
        <f t="shared" si="25"/>
        <v>0</v>
      </c>
      <c r="CI23">
        <f t="shared" si="26"/>
        <v>0</v>
      </c>
      <c r="CJ23">
        <f t="shared" si="27"/>
        <v>0</v>
      </c>
      <c r="CK23">
        <f t="shared" si="28"/>
        <v>0</v>
      </c>
      <c r="CL23">
        <f t="shared" si="29"/>
        <v>0</v>
      </c>
      <c r="CM23">
        <f t="shared" si="30"/>
        <v>0</v>
      </c>
      <c r="CN23">
        <f t="shared" si="31"/>
        <v>0</v>
      </c>
    </row>
    <row r="24" spans="1:92">
      <c r="A24" s="1">
        <v>16</v>
      </c>
      <c r="B24" s="1" t="s">
        <v>374</v>
      </c>
      <c r="C24" s="1" t="s">
        <v>358</v>
      </c>
      <c r="D24" s="1" t="s">
        <v>375</v>
      </c>
      <c r="E24" s="96" t="s">
        <v>127</v>
      </c>
      <c r="F24" s="1" t="s">
        <v>319</v>
      </c>
      <c r="I24" s="67">
        <v>0</v>
      </c>
      <c r="N24" s="62">
        <v>99</v>
      </c>
      <c r="O24" s="63">
        <v>4</v>
      </c>
      <c r="P24" s="123">
        <v>46.5</v>
      </c>
      <c r="Q24" s="117"/>
      <c r="R24" s="118"/>
      <c r="U24" s="63">
        <v>10</v>
      </c>
      <c r="V24" s="63">
        <v>10</v>
      </c>
      <c r="AD24" s="62">
        <v>99</v>
      </c>
      <c r="BC24">
        <f t="shared" si="0"/>
        <v>208</v>
      </c>
      <c r="BD24" s="24">
        <f>IF($O$4&gt;0,(LARGE(($N24,$V24,$AD24,$AL24,$AT24,$BB24),1)),"0")</f>
        <v>99</v>
      </c>
      <c r="BE24" s="24">
        <f t="shared" si="1"/>
        <v>109</v>
      </c>
      <c r="BK24">
        <f t="shared" si="2"/>
        <v>0</v>
      </c>
      <c r="BL24">
        <f t="shared" si="3"/>
        <v>0</v>
      </c>
      <c r="BM24">
        <f t="shared" si="4"/>
        <v>0</v>
      </c>
      <c r="BN24">
        <f t="shared" si="5"/>
        <v>0</v>
      </c>
      <c r="BO24">
        <f t="shared" si="6"/>
        <v>0</v>
      </c>
      <c r="BP24">
        <f t="shared" si="7"/>
        <v>4</v>
      </c>
      <c r="BQ24">
        <f t="shared" si="8"/>
        <v>46.5</v>
      </c>
      <c r="BR24">
        <f t="shared" si="9"/>
        <v>0</v>
      </c>
      <c r="BS24">
        <f t="shared" si="10"/>
        <v>0</v>
      </c>
      <c r="BT24">
        <f t="shared" si="11"/>
        <v>4</v>
      </c>
      <c r="BU24">
        <f t="shared" si="12"/>
        <v>0</v>
      </c>
      <c r="BV24">
        <f t="shared" si="13"/>
        <v>0</v>
      </c>
      <c r="BW24">
        <f t="shared" si="14"/>
        <v>0</v>
      </c>
      <c r="BX24">
        <f t="shared" si="15"/>
        <v>0</v>
      </c>
      <c r="BY24">
        <f t="shared" si="16"/>
        <v>0</v>
      </c>
      <c r="BZ24">
        <f t="shared" si="17"/>
        <v>0</v>
      </c>
      <c r="CA24">
        <f t="shared" si="18"/>
        <v>0</v>
      </c>
      <c r="CB24">
        <f t="shared" si="19"/>
        <v>0</v>
      </c>
      <c r="CC24">
        <f t="shared" si="20"/>
        <v>0</v>
      </c>
      <c r="CD24">
        <f t="shared" si="21"/>
        <v>0</v>
      </c>
      <c r="CE24">
        <f t="shared" si="22"/>
        <v>0</v>
      </c>
      <c r="CF24">
        <f t="shared" si="23"/>
        <v>0</v>
      </c>
      <c r="CG24">
        <f t="shared" si="24"/>
        <v>0</v>
      </c>
      <c r="CH24">
        <f t="shared" si="25"/>
        <v>0</v>
      </c>
      <c r="CI24">
        <f t="shared" si="26"/>
        <v>0</v>
      </c>
      <c r="CJ24">
        <f t="shared" si="27"/>
        <v>0</v>
      </c>
      <c r="CK24">
        <f t="shared" si="28"/>
        <v>0</v>
      </c>
      <c r="CL24">
        <f t="shared" si="29"/>
        <v>0</v>
      </c>
      <c r="CM24">
        <f t="shared" si="30"/>
        <v>0</v>
      </c>
      <c r="CN24">
        <f t="shared" si="31"/>
        <v>0</v>
      </c>
    </row>
    <row r="25" spans="1:92">
      <c r="A25" s="1">
        <v>17</v>
      </c>
      <c r="B25" s="1" t="s">
        <v>305</v>
      </c>
      <c r="C25" s="1" t="s">
        <v>306</v>
      </c>
      <c r="D25" s="1" t="s">
        <v>307</v>
      </c>
      <c r="E25" s="96" t="s">
        <v>337</v>
      </c>
      <c r="F25" s="1" t="s">
        <v>186</v>
      </c>
      <c r="G25" s="62">
        <v>4</v>
      </c>
      <c r="H25" s="80">
        <v>79.66</v>
      </c>
      <c r="M25" s="62">
        <v>10</v>
      </c>
      <c r="N25" s="62">
        <v>10</v>
      </c>
      <c r="V25" s="63">
        <v>99</v>
      </c>
      <c r="AD25" s="62">
        <v>99</v>
      </c>
      <c r="BC25">
        <f t="shared" si="0"/>
        <v>208</v>
      </c>
      <c r="BD25" s="24">
        <f>IF($O$4&gt;0,(LARGE(($N25,$V25,$AD25,$AL25,$AT25,$BB25),1)),"0")</f>
        <v>99</v>
      </c>
      <c r="BE25" s="24">
        <f t="shared" si="1"/>
        <v>109</v>
      </c>
      <c r="BK25">
        <f t="shared" si="2"/>
        <v>4</v>
      </c>
      <c r="BL25">
        <f t="shared" si="3"/>
        <v>79.66</v>
      </c>
      <c r="BM25">
        <f t="shared" si="4"/>
        <v>0</v>
      </c>
      <c r="BN25">
        <f t="shared" si="5"/>
        <v>0</v>
      </c>
      <c r="BO25">
        <f t="shared" si="6"/>
        <v>4</v>
      </c>
      <c r="BP25">
        <f t="shared" si="7"/>
        <v>0</v>
      </c>
      <c r="BQ25">
        <f t="shared" si="8"/>
        <v>0</v>
      </c>
      <c r="BR25">
        <f t="shared" si="9"/>
        <v>0</v>
      </c>
      <c r="BS25">
        <f t="shared" si="10"/>
        <v>0</v>
      </c>
      <c r="BT25">
        <f t="shared" si="11"/>
        <v>0</v>
      </c>
      <c r="BU25">
        <f t="shared" si="12"/>
        <v>0</v>
      </c>
      <c r="BV25">
        <f t="shared" si="13"/>
        <v>0</v>
      </c>
      <c r="BW25">
        <f t="shared" si="14"/>
        <v>0</v>
      </c>
      <c r="BX25">
        <f t="shared" si="15"/>
        <v>0</v>
      </c>
      <c r="BY25">
        <f t="shared" si="16"/>
        <v>0</v>
      </c>
      <c r="BZ25">
        <f t="shared" si="17"/>
        <v>0</v>
      </c>
      <c r="CA25">
        <f t="shared" si="18"/>
        <v>0</v>
      </c>
      <c r="CB25">
        <f t="shared" si="19"/>
        <v>0</v>
      </c>
      <c r="CC25">
        <f t="shared" si="20"/>
        <v>0</v>
      </c>
      <c r="CD25">
        <f t="shared" si="21"/>
        <v>0</v>
      </c>
      <c r="CE25">
        <f t="shared" si="22"/>
        <v>0</v>
      </c>
      <c r="CF25">
        <f t="shared" si="23"/>
        <v>0</v>
      </c>
      <c r="CG25">
        <f t="shared" si="24"/>
        <v>0</v>
      </c>
      <c r="CH25">
        <f t="shared" si="25"/>
        <v>0</v>
      </c>
      <c r="CI25">
        <f t="shared" si="26"/>
        <v>0</v>
      </c>
      <c r="CJ25">
        <f t="shared" si="27"/>
        <v>0</v>
      </c>
      <c r="CK25">
        <f t="shared" si="28"/>
        <v>0</v>
      </c>
      <c r="CL25">
        <f t="shared" si="29"/>
        <v>0</v>
      </c>
      <c r="CM25">
        <f t="shared" si="30"/>
        <v>0</v>
      </c>
      <c r="CN25">
        <f t="shared" si="31"/>
        <v>0</v>
      </c>
    </row>
    <row r="26" spans="1:92">
      <c r="A26" s="1">
        <v>18</v>
      </c>
      <c r="B26" s="1" t="s">
        <v>381</v>
      </c>
      <c r="C26" s="1" t="s">
        <v>382</v>
      </c>
      <c r="D26" s="1" t="s">
        <v>383</v>
      </c>
      <c r="E26" s="96" t="s">
        <v>127</v>
      </c>
      <c r="F26" s="1" t="s">
        <v>186</v>
      </c>
      <c r="I26" s="67">
        <v>0</v>
      </c>
      <c r="N26" s="62">
        <v>99</v>
      </c>
      <c r="O26" s="63">
        <v>8</v>
      </c>
      <c r="P26" s="123">
        <v>51.1</v>
      </c>
      <c r="Q26" s="117"/>
      <c r="R26" s="118">
        <v>45</v>
      </c>
      <c r="U26" s="63">
        <v>9</v>
      </c>
      <c r="V26" s="63">
        <v>11</v>
      </c>
      <c r="AD26" s="62">
        <v>99</v>
      </c>
      <c r="BC26">
        <f t="shared" si="0"/>
        <v>209</v>
      </c>
      <c r="BD26" s="24">
        <f>IF($O$4&gt;0,(LARGE(($N26,$V26,$AD26,$AL26,$AT26,$BB26),1)),"0")</f>
        <v>99</v>
      </c>
      <c r="BE26" s="24">
        <f t="shared" si="1"/>
        <v>110</v>
      </c>
      <c r="BK26">
        <f t="shared" si="2"/>
        <v>0</v>
      </c>
      <c r="BL26">
        <f t="shared" si="3"/>
        <v>0</v>
      </c>
      <c r="BM26">
        <f t="shared" si="4"/>
        <v>0</v>
      </c>
      <c r="BN26">
        <f t="shared" si="5"/>
        <v>0</v>
      </c>
      <c r="BO26">
        <f t="shared" si="6"/>
        <v>0</v>
      </c>
      <c r="BP26">
        <f t="shared" si="7"/>
        <v>8</v>
      </c>
      <c r="BQ26">
        <f t="shared" si="8"/>
        <v>51.1</v>
      </c>
      <c r="BR26">
        <f t="shared" si="9"/>
        <v>45</v>
      </c>
      <c r="BS26">
        <f t="shared" si="10"/>
        <v>0</v>
      </c>
      <c r="BT26">
        <f t="shared" si="11"/>
        <v>53</v>
      </c>
      <c r="BU26">
        <f t="shared" si="12"/>
        <v>0</v>
      </c>
      <c r="BV26">
        <f t="shared" si="13"/>
        <v>0</v>
      </c>
      <c r="BW26">
        <f t="shared" si="14"/>
        <v>0</v>
      </c>
      <c r="BX26">
        <f t="shared" si="15"/>
        <v>0</v>
      </c>
      <c r="BY26">
        <f t="shared" si="16"/>
        <v>0</v>
      </c>
      <c r="BZ26">
        <f t="shared" si="17"/>
        <v>0</v>
      </c>
      <c r="CA26">
        <f t="shared" si="18"/>
        <v>0</v>
      </c>
      <c r="CB26">
        <f t="shared" si="19"/>
        <v>0</v>
      </c>
      <c r="CC26">
        <f t="shared" si="20"/>
        <v>0</v>
      </c>
      <c r="CD26">
        <f t="shared" si="21"/>
        <v>0</v>
      </c>
      <c r="CE26">
        <f t="shared" si="22"/>
        <v>0</v>
      </c>
      <c r="CF26">
        <f t="shared" si="23"/>
        <v>0</v>
      </c>
      <c r="CG26">
        <f t="shared" si="24"/>
        <v>0</v>
      </c>
      <c r="CH26">
        <f t="shared" si="25"/>
        <v>0</v>
      </c>
      <c r="CI26">
        <f t="shared" si="26"/>
        <v>0</v>
      </c>
      <c r="CJ26">
        <f t="shared" si="27"/>
        <v>0</v>
      </c>
      <c r="CK26">
        <f t="shared" si="28"/>
        <v>0</v>
      </c>
      <c r="CL26">
        <f t="shared" si="29"/>
        <v>0</v>
      </c>
      <c r="CM26">
        <f t="shared" si="30"/>
        <v>0</v>
      </c>
      <c r="CN26">
        <f t="shared" si="31"/>
        <v>0</v>
      </c>
    </row>
    <row r="27" spans="1:92">
      <c r="A27" s="1">
        <v>19</v>
      </c>
      <c r="B27" s="1" t="s">
        <v>275</v>
      </c>
      <c r="C27" s="1" t="s">
        <v>236</v>
      </c>
      <c r="D27" s="1" t="s">
        <v>276</v>
      </c>
      <c r="E27" s="96" t="s">
        <v>337</v>
      </c>
      <c r="F27" s="1" t="s">
        <v>189</v>
      </c>
      <c r="G27" s="62">
        <v>5</v>
      </c>
      <c r="H27" s="80">
        <v>84.84</v>
      </c>
      <c r="M27" s="62">
        <v>11</v>
      </c>
      <c r="N27" s="62">
        <v>11</v>
      </c>
      <c r="V27" s="63">
        <v>99</v>
      </c>
      <c r="AD27" s="62">
        <v>99</v>
      </c>
      <c r="BC27">
        <f t="shared" si="0"/>
        <v>209</v>
      </c>
      <c r="BD27" s="24">
        <f>IF($O$4&gt;0,(LARGE(($N27,$V27,$AD27,$AL27,$AT27,$BB27),1)),"0")</f>
        <v>99</v>
      </c>
      <c r="BE27" s="24">
        <f t="shared" si="1"/>
        <v>110</v>
      </c>
      <c r="BK27">
        <f t="shared" si="2"/>
        <v>5</v>
      </c>
      <c r="BL27">
        <f t="shared" si="3"/>
        <v>84.84</v>
      </c>
      <c r="BM27">
        <f t="shared" si="4"/>
        <v>0</v>
      </c>
      <c r="BN27">
        <f t="shared" si="5"/>
        <v>0</v>
      </c>
      <c r="BO27">
        <f t="shared" si="6"/>
        <v>5</v>
      </c>
      <c r="BP27">
        <f t="shared" si="7"/>
        <v>0</v>
      </c>
      <c r="BQ27">
        <f t="shared" si="8"/>
        <v>0</v>
      </c>
      <c r="BR27">
        <f t="shared" si="9"/>
        <v>0</v>
      </c>
      <c r="BS27">
        <f t="shared" si="10"/>
        <v>0</v>
      </c>
      <c r="BT27">
        <f t="shared" si="11"/>
        <v>0</v>
      </c>
      <c r="BU27">
        <f t="shared" si="12"/>
        <v>0</v>
      </c>
      <c r="BV27">
        <f t="shared" si="13"/>
        <v>0</v>
      </c>
      <c r="BW27">
        <f t="shared" si="14"/>
        <v>0</v>
      </c>
      <c r="BX27">
        <f t="shared" si="15"/>
        <v>0</v>
      </c>
      <c r="BY27">
        <f t="shared" si="16"/>
        <v>0</v>
      </c>
      <c r="BZ27">
        <f t="shared" si="17"/>
        <v>0</v>
      </c>
      <c r="CA27">
        <f t="shared" si="18"/>
        <v>0</v>
      </c>
      <c r="CB27">
        <f t="shared" si="19"/>
        <v>0</v>
      </c>
      <c r="CC27">
        <f t="shared" si="20"/>
        <v>0</v>
      </c>
      <c r="CD27">
        <f t="shared" si="21"/>
        <v>0</v>
      </c>
      <c r="CE27">
        <f t="shared" si="22"/>
        <v>0</v>
      </c>
      <c r="CF27">
        <f t="shared" si="23"/>
        <v>0</v>
      </c>
      <c r="CG27">
        <f t="shared" si="24"/>
        <v>0</v>
      </c>
      <c r="CH27">
        <f t="shared" si="25"/>
        <v>0</v>
      </c>
      <c r="CI27">
        <f t="shared" si="26"/>
        <v>0</v>
      </c>
      <c r="CJ27">
        <f t="shared" si="27"/>
        <v>0</v>
      </c>
      <c r="CK27">
        <f t="shared" si="28"/>
        <v>0</v>
      </c>
      <c r="CL27">
        <f t="shared" si="29"/>
        <v>0</v>
      </c>
      <c r="CM27">
        <f t="shared" si="30"/>
        <v>0</v>
      </c>
      <c r="CN27">
        <f t="shared" si="31"/>
        <v>0</v>
      </c>
    </row>
    <row r="28" spans="1:92">
      <c r="A28" s="1">
        <v>20</v>
      </c>
      <c r="B28" s="1" t="s">
        <v>405</v>
      </c>
      <c r="C28" s="1" t="s">
        <v>396</v>
      </c>
      <c r="D28" s="1" t="s">
        <v>406</v>
      </c>
      <c r="E28" s="96" t="s">
        <v>127</v>
      </c>
      <c r="F28" s="1" t="s">
        <v>183</v>
      </c>
      <c r="I28" s="67">
        <v>0</v>
      </c>
      <c r="N28" s="62">
        <v>99</v>
      </c>
      <c r="O28" s="63">
        <v>13</v>
      </c>
      <c r="P28" s="123">
        <v>68.11</v>
      </c>
      <c r="Q28" s="117"/>
      <c r="R28" s="118">
        <v>48</v>
      </c>
      <c r="U28" s="63">
        <v>10</v>
      </c>
      <c r="V28" s="63">
        <v>14</v>
      </c>
      <c r="AD28" s="62">
        <v>99</v>
      </c>
      <c r="BC28">
        <f t="shared" si="0"/>
        <v>212</v>
      </c>
      <c r="BD28" s="24">
        <f>IF($O$4&gt;0,(LARGE(($N28,$V28,$AD28,$AL28,$AT28,$BB28),1)),"0")</f>
        <v>99</v>
      </c>
      <c r="BE28" s="24">
        <f t="shared" si="1"/>
        <v>113</v>
      </c>
      <c r="BK28">
        <f t="shared" si="2"/>
        <v>0</v>
      </c>
      <c r="BL28">
        <f t="shared" si="3"/>
        <v>0</v>
      </c>
      <c r="BM28">
        <f t="shared" si="4"/>
        <v>0</v>
      </c>
      <c r="BN28">
        <f t="shared" si="5"/>
        <v>0</v>
      </c>
      <c r="BO28">
        <f t="shared" si="6"/>
        <v>0</v>
      </c>
      <c r="BP28">
        <f t="shared" si="7"/>
        <v>13</v>
      </c>
      <c r="BQ28">
        <f t="shared" si="8"/>
        <v>68.11</v>
      </c>
      <c r="BR28">
        <f t="shared" si="9"/>
        <v>48</v>
      </c>
      <c r="BS28">
        <f t="shared" si="10"/>
        <v>0</v>
      </c>
      <c r="BT28">
        <f t="shared" si="11"/>
        <v>61</v>
      </c>
      <c r="BU28">
        <f t="shared" si="12"/>
        <v>0</v>
      </c>
      <c r="BV28">
        <f t="shared" si="13"/>
        <v>0</v>
      </c>
      <c r="BW28">
        <f t="shared" si="14"/>
        <v>0</v>
      </c>
      <c r="BX28">
        <f t="shared" si="15"/>
        <v>0</v>
      </c>
      <c r="BY28">
        <f t="shared" si="16"/>
        <v>0</v>
      </c>
      <c r="BZ28">
        <f t="shared" si="17"/>
        <v>0</v>
      </c>
      <c r="CA28">
        <f t="shared" si="18"/>
        <v>0</v>
      </c>
      <c r="CB28">
        <f t="shared" si="19"/>
        <v>0</v>
      </c>
      <c r="CC28">
        <f t="shared" si="20"/>
        <v>0</v>
      </c>
      <c r="CD28">
        <f t="shared" si="21"/>
        <v>0</v>
      </c>
      <c r="CE28">
        <f t="shared" si="22"/>
        <v>0</v>
      </c>
      <c r="CF28">
        <f t="shared" si="23"/>
        <v>0</v>
      </c>
      <c r="CG28">
        <f t="shared" si="24"/>
        <v>0</v>
      </c>
      <c r="CH28">
        <f t="shared" si="25"/>
        <v>0</v>
      </c>
      <c r="CI28">
        <f t="shared" si="26"/>
        <v>0</v>
      </c>
      <c r="CJ28">
        <f t="shared" si="27"/>
        <v>0</v>
      </c>
      <c r="CK28">
        <f t="shared" si="28"/>
        <v>0</v>
      </c>
      <c r="CL28">
        <f t="shared" si="29"/>
        <v>0</v>
      </c>
      <c r="CM28">
        <f t="shared" si="30"/>
        <v>0</v>
      </c>
      <c r="CN28">
        <f t="shared" si="31"/>
        <v>0</v>
      </c>
    </row>
    <row r="29" spans="1:92">
      <c r="A29" s="1">
        <v>21</v>
      </c>
      <c r="B29" s="1" t="s">
        <v>407</v>
      </c>
      <c r="C29" s="1" t="s">
        <v>396</v>
      </c>
      <c r="D29" s="1" t="s">
        <v>408</v>
      </c>
      <c r="E29" s="96" t="s">
        <v>127</v>
      </c>
      <c r="F29" s="1" t="s">
        <v>183</v>
      </c>
      <c r="N29" s="62">
        <v>99</v>
      </c>
      <c r="O29" s="122" t="s">
        <v>412</v>
      </c>
      <c r="V29" s="63">
        <v>90</v>
      </c>
      <c r="AD29" s="62">
        <v>99</v>
      </c>
      <c r="BC29">
        <f t="shared" si="0"/>
        <v>288</v>
      </c>
      <c r="BD29" s="24">
        <f>IF($O$4&gt;0,(LARGE(($N29,$V29,$AD29,$AL29,$AT29,$BB29),1)),"0")</f>
        <v>99</v>
      </c>
      <c r="BE29" s="24">
        <f t="shared" si="1"/>
        <v>189</v>
      </c>
      <c r="BK29">
        <f t="shared" si="2"/>
        <v>0</v>
      </c>
      <c r="BL29">
        <f t="shared" si="3"/>
        <v>0</v>
      </c>
      <c r="BM29">
        <f t="shared" si="4"/>
        <v>0</v>
      </c>
      <c r="BN29">
        <f t="shared" si="5"/>
        <v>0</v>
      </c>
      <c r="BO29">
        <f t="shared" si="6"/>
        <v>0</v>
      </c>
      <c r="BP29">
        <f t="shared" si="7"/>
        <v>199</v>
      </c>
      <c r="BQ29">
        <f t="shared" si="8"/>
        <v>0</v>
      </c>
      <c r="BR29">
        <f t="shared" si="9"/>
        <v>0</v>
      </c>
      <c r="BS29">
        <f t="shared" si="10"/>
        <v>0</v>
      </c>
      <c r="BT29">
        <f t="shared" si="11"/>
        <v>199</v>
      </c>
      <c r="BU29">
        <f t="shared" si="12"/>
        <v>0</v>
      </c>
      <c r="BV29">
        <f t="shared" si="13"/>
        <v>0</v>
      </c>
      <c r="BW29">
        <f t="shared" si="14"/>
        <v>0</v>
      </c>
      <c r="BX29">
        <f t="shared" si="15"/>
        <v>0</v>
      </c>
      <c r="BY29">
        <f t="shared" si="16"/>
        <v>0</v>
      </c>
      <c r="BZ29">
        <f t="shared" si="17"/>
        <v>0</v>
      </c>
      <c r="CA29">
        <f t="shared" si="18"/>
        <v>0</v>
      </c>
      <c r="CB29">
        <f t="shared" si="19"/>
        <v>0</v>
      </c>
      <c r="CC29">
        <f t="shared" si="20"/>
        <v>0</v>
      </c>
      <c r="CD29">
        <f t="shared" si="21"/>
        <v>0</v>
      </c>
      <c r="CE29">
        <f t="shared" si="22"/>
        <v>0</v>
      </c>
      <c r="CF29">
        <f t="shared" si="23"/>
        <v>0</v>
      </c>
      <c r="CG29">
        <f t="shared" si="24"/>
        <v>0</v>
      </c>
      <c r="CH29">
        <f t="shared" si="25"/>
        <v>0</v>
      </c>
      <c r="CI29">
        <f t="shared" si="26"/>
        <v>0</v>
      </c>
      <c r="CJ29">
        <f t="shared" si="27"/>
        <v>0</v>
      </c>
      <c r="CK29">
        <f t="shared" si="28"/>
        <v>0</v>
      </c>
      <c r="CL29">
        <f t="shared" si="29"/>
        <v>0</v>
      </c>
      <c r="CM29">
        <f t="shared" si="30"/>
        <v>0</v>
      </c>
      <c r="CN29">
        <f t="shared" si="31"/>
        <v>0</v>
      </c>
    </row>
    <row r="30" spans="1:92">
      <c r="A30" s="1">
        <v>21</v>
      </c>
      <c r="B30" s="1" t="s">
        <v>314</v>
      </c>
      <c r="C30" s="1" t="s">
        <v>283</v>
      </c>
      <c r="D30" s="1" t="s">
        <v>315</v>
      </c>
      <c r="E30" s="96" t="s">
        <v>337</v>
      </c>
      <c r="F30" s="1" t="s">
        <v>183</v>
      </c>
      <c r="N30" s="62">
        <v>99</v>
      </c>
      <c r="V30" s="63">
        <v>90</v>
      </c>
      <c r="AD30" s="62">
        <v>99</v>
      </c>
      <c r="BC30">
        <f t="shared" si="0"/>
        <v>288</v>
      </c>
      <c r="BD30" s="24">
        <f>IF($O$4&gt;0,(LARGE(($N30,$V30,$AD30,$AL30,$AT30,$BB30),1)),"0")</f>
        <v>99</v>
      </c>
      <c r="BE30" s="24">
        <f t="shared" si="1"/>
        <v>189</v>
      </c>
      <c r="BK30">
        <f t="shared" si="2"/>
        <v>0</v>
      </c>
      <c r="BL30">
        <f t="shared" si="3"/>
        <v>0</v>
      </c>
      <c r="BM30">
        <f t="shared" si="4"/>
        <v>0</v>
      </c>
      <c r="BN30">
        <f t="shared" si="5"/>
        <v>0</v>
      </c>
      <c r="BO30">
        <f t="shared" si="6"/>
        <v>0</v>
      </c>
      <c r="BP30">
        <f t="shared" si="7"/>
        <v>0</v>
      </c>
      <c r="BQ30">
        <f t="shared" si="8"/>
        <v>0</v>
      </c>
      <c r="BR30">
        <f t="shared" si="9"/>
        <v>0</v>
      </c>
      <c r="BS30">
        <f t="shared" si="10"/>
        <v>0</v>
      </c>
      <c r="BT30">
        <f t="shared" si="11"/>
        <v>0</v>
      </c>
      <c r="BU30">
        <f t="shared" si="12"/>
        <v>0</v>
      </c>
      <c r="BV30">
        <f t="shared" si="13"/>
        <v>0</v>
      </c>
      <c r="BW30">
        <f t="shared" si="14"/>
        <v>0</v>
      </c>
      <c r="BX30">
        <f t="shared" si="15"/>
        <v>0</v>
      </c>
      <c r="BY30">
        <f t="shared" si="16"/>
        <v>0</v>
      </c>
      <c r="BZ30">
        <f t="shared" si="17"/>
        <v>0</v>
      </c>
      <c r="CA30">
        <f t="shared" si="18"/>
        <v>0</v>
      </c>
      <c r="CB30">
        <f t="shared" si="19"/>
        <v>0</v>
      </c>
      <c r="CC30">
        <f t="shared" si="20"/>
        <v>0</v>
      </c>
      <c r="CD30">
        <f t="shared" si="21"/>
        <v>0</v>
      </c>
      <c r="CE30">
        <f t="shared" si="22"/>
        <v>0</v>
      </c>
      <c r="CF30">
        <f t="shared" si="23"/>
        <v>0</v>
      </c>
      <c r="CG30">
        <f t="shared" si="24"/>
        <v>0</v>
      </c>
      <c r="CH30">
        <f t="shared" si="25"/>
        <v>0</v>
      </c>
      <c r="CI30">
        <f t="shared" si="26"/>
        <v>0</v>
      </c>
      <c r="CJ30">
        <f t="shared" si="27"/>
        <v>0</v>
      </c>
      <c r="CK30">
        <f t="shared" si="28"/>
        <v>0</v>
      </c>
      <c r="CL30">
        <f t="shared" si="29"/>
        <v>0</v>
      </c>
      <c r="CM30">
        <f t="shared" si="30"/>
        <v>0</v>
      </c>
      <c r="CN30">
        <f t="shared" si="31"/>
        <v>0</v>
      </c>
    </row>
    <row r="31" spans="1:92">
      <c r="A31" s="1">
        <v>23</v>
      </c>
      <c r="B31" s="1" t="s">
        <v>311</v>
      </c>
      <c r="C31" s="1" t="s">
        <v>338</v>
      </c>
      <c r="D31" s="1" t="s">
        <v>312</v>
      </c>
      <c r="E31" s="96" t="s">
        <v>337</v>
      </c>
      <c r="F31" s="1" t="s">
        <v>290</v>
      </c>
      <c r="G31" s="62" t="s">
        <v>313</v>
      </c>
      <c r="N31" s="62">
        <v>90</v>
      </c>
      <c r="V31" s="63">
        <v>99</v>
      </c>
      <c r="AD31" s="62">
        <v>99</v>
      </c>
      <c r="BC31">
        <f t="shared" si="0"/>
        <v>288</v>
      </c>
      <c r="BD31" s="24">
        <f>IF($O$4&gt;0,(LARGE(($N31,$V31,$AD31,$AL31,$AT31,$BB31),1)),"0")</f>
        <v>99</v>
      </c>
      <c r="BE31" s="24">
        <f t="shared" si="1"/>
        <v>189</v>
      </c>
      <c r="BK31">
        <f t="shared" si="2"/>
        <v>199</v>
      </c>
      <c r="BL31">
        <f t="shared" si="3"/>
        <v>0</v>
      </c>
      <c r="BM31">
        <f t="shared" si="4"/>
        <v>0</v>
      </c>
      <c r="BN31">
        <f t="shared" si="5"/>
        <v>0</v>
      </c>
      <c r="BO31">
        <f t="shared" si="6"/>
        <v>199</v>
      </c>
      <c r="BP31">
        <f t="shared" si="7"/>
        <v>0</v>
      </c>
      <c r="BQ31">
        <f t="shared" si="8"/>
        <v>0</v>
      </c>
      <c r="BR31">
        <f t="shared" si="9"/>
        <v>0</v>
      </c>
      <c r="BS31">
        <f t="shared" si="10"/>
        <v>0</v>
      </c>
      <c r="BT31">
        <f t="shared" si="11"/>
        <v>0</v>
      </c>
      <c r="BU31">
        <f t="shared" si="12"/>
        <v>0</v>
      </c>
      <c r="BV31">
        <f t="shared" si="13"/>
        <v>0</v>
      </c>
      <c r="BW31">
        <f t="shared" si="14"/>
        <v>0</v>
      </c>
      <c r="BX31">
        <f t="shared" si="15"/>
        <v>0</v>
      </c>
      <c r="BY31">
        <f t="shared" si="16"/>
        <v>0</v>
      </c>
      <c r="BZ31">
        <f t="shared" si="17"/>
        <v>0</v>
      </c>
      <c r="CA31">
        <f t="shared" si="18"/>
        <v>0</v>
      </c>
      <c r="CB31">
        <f t="shared" si="19"/>
        <v>0</v>
      </c>
      <c r="CC31">
        <f t="shared" si="20"/>
        <v>0</v>
      </c>
      <c r="CD31">
        <f t="shared" si="21"/>
        <v>0</v>
      </c>
      <c r="CE31">
        <f t="shared" si="22"/>
        <v>0</v>
      </c>
      <c r="CF31">
        <f t="shared" si="23"/>
        <v>0</v>
      </c>
      <c r="CG31">
        <f t="shared" si="24"/>
        <v>0</v>
      </c>
      <c r="CH31">
        <f t="shared" si="25"/>
        <v>0</v>
      </c>
      <c r="CI31">
        <f t="shared" si="26"/>
        <v>0</v>
      </c>
      <c r="CJ31">
        <f t="shared" si="27"/>
        <v>0</v>
      </c>
      <c r="CK31">
        <f t="shared" si="28"/>
        <v>0</v>
      </c>
      <c r="CL31">
        <f t="shared" si="29"/>
        <v>0</v>
      </c>
      <c r="CM31">
        <f t="shared" si="30"/>
        <v>0</v>
      </c>
      <c r="CN31">
        <f t="shared" si="31"/>
        <v>0</v>
      </c>
    </row>
    <row r="32" spans="1:92">
      <c r="A32" s="1">
        <v>24</v>
      </c>
      <c r="E32" s="96" t="s">
        <v>127</v>
      </c>
      <c r="I32" s="67">
        <v>0</v>
      </c>
      <c r="N32" s="62">
        <v>99</v>
      </c>
      <c r="V32" s="63">
        <v>99</v>
      </c>
      <c r="AD32" s="62">
        <v>99</v>
      </c>
      <c r="BC32">
        <f t="shared" si="0"/>
        <v>297</v>
      </c>
      <c r="BD32" s="24">
        <f>IF($O$4&gt;0,(LARGE(($N32,$V32,$AD32,$AL32,$AT32,$BB32),1)),"0")</f>
        <v>99</v>
      </c>
      <c r="BE32" s="24">
        <f t="shared" si="1"/>
        <v>198</v>
      </c>
      <c r="BK32">
        <f t="shared" si="2"/>
        <v>0</v>
      </c>
      <c r="BL32">
        <f t="shared" si="3"/>
        <v>0</v>
      </c>
      <c r="BM32">
        <f t="shared" si="4"/>
        <v>0</v>
      </c>
      <c r="BN32">
        <f t="shared" si="5"/>
        <v>0</v>
      </c>
      <c r="BO32">
        <f t="shared" si="6"/>
        <v>0</v>
      </c>
      <c r="BP32">
        <f t="shared" si="7"/>
        <v>0</v>
      </c>
      <c r="BQ32">
        <f t="shared" si="8"/>
        <v>0</v>
      </c>
      <c r="BR32">
        <f t="shared" si="9"/>
        <v>0</v>
      </c>
      <c r="BS32">
        <f t="shared" si="10"/>
        <v>0</v>
      </c>
      <c r="BT32">
        <f t="shared" si="11"/>
        <v>0</v>
      </c>
      <c r="BU32">
        <f t="shared" si="12"/>
        <v>0</v>
      </c>
      <c r="BV32">
        <f t="shared" si="13"/>
        <v>0</v>
      </c>
      <c r="BW32">
        <f t="shared" si="14"/>
        <v>0</v>
      </c>
      <c r="BX32">
        <f t="shared" si="15"/>
        <v>0</v>
      </c>
      <c r="BY32">
        <f t="shared" si="16"/>
        <v>0</v>
      </c>
      <c r="BZ32">
        <f t="shared" si="17"/>
        <v>0</v>
      </c>
      <c r="CA32">
        <f t="shared" si="18"/>
        <v>0</v>
      </c>
      <c r="CB32">
        <f t="shared" si="19"/>
        <v>0</v>
      </c>
      <c r="CC32">
        <f t="shared" si="20"/>
        <v>0</v>
      </c>
      <c r="CD32">
        <f t="shared" si="21"/>
        <v>0</v>
      </c>
      <c r="CE32">
        <f t="shared" si="22"/>
        <v>0</v>
      </c>
      <c r="CF32">
        <f t="shared" si="23"/>
        <v>0</v>
      </c>
      <c r="CG32">
        <f t="shared" si="24"/>
        <v>0</v>
      </c>
      <c r="CH32">
        <f t="shared" si="25"/>
        <v>0</v>
      </c>
      <c r="CI32">
        <f t="shared" si="26"/>
        <v>0</v>
      </c>
      <c r="CJ32">
        <f t="shared" si="27"/>
        <v>0</v>
      </c>
      <c r="CK32">
        <f t="shared" si="28"/>
        <v>0</v>
      </c>
      <c r="CL32">
        <f t="shared" si="29"/>
        <v>0</v>
      </c>
      <c r="CM32">
        <f t="shared" si="30"/>
        <v>0</v>
      </c>
      <c r="CN32">
        <f t="shared" si="31"/>
        <v>0</v>
      </c>
    </row>
    <row r="33" spans="1:92">
      <c r="A33" s="1">
        <v>24</v>
      </c>
      <c r="E33" s="96" t="s">
        <v>127</v>
      </c>
      <c r="I33" s="67">
        <v>4</v>
      </c>
      <c r="N33" s="62">
        <v>99</v>
      </c>
      <c r="P33" s="123"/>
      <c r="Q33" s="117"/>
      <c r="R33" s="118"/>
      <c r="V33" s="63">
        <v>99</v>
      </c>
      <c r="AD33" s="62">
        <v>99</v>
      </c>
      <c r="BC33">
        <f t="shared" si="0"/>
        <v>297</v>
      </c>
      <c r="BD33" s="24">
        <f>IF($O$4&gt;0,(LARGE(($N33,$V33,$AD33,$AL33,$AT33,$BB33),1)),"0")</f>
        <v>99</v>
      </c>
      <c r="BE33" s="24">
        <f t="shared" si="1"/>
        <v>198</v>
      </c>
      <c r="BK33">
        <f t="shared" si="2"/>
        <v>0</v>
      </c>
      <c r="BL33">
        <f t="shared" si="3"/>
        <v>0</v>
      </c>
      <c r="BM33">
        <f t="shared" si="4"/>
        <v>0</v>
      </c>
      <c r="BN33">
        <f t="shared" si="5"/>
        <v>0</v>
      </c>
      <c r="BO33">
        <f t="shared" si="6"/>
        <v>0</v>
      </c>
      <c r="BP33">
        <f t="shared" si="7"/>
        <v>0</v>
      </c>
      <c r="BQ33">
        <f t="shared" si="8"/>
        <v>0</v>
      </c>
      <c r="BR33">
        <f t="shared" si="9"/>
        <v>0</v>
      </c>
      <c r="BS33">
        <f t="shared" si="10"/>
        <v>0</v>
      </c>
      <c r="BT33">
        <f t="shared" si="11"/>
        <v>0</v>
      </c>
      <c r="BU33">
        <f t="shared" si="12"/>
        <v>0</v>
      </c>
      <c r="BV33">
        <f t="shared" si="13"/>
        <v>0</v>
      </c>
      <c r="BW33">
        <f t="shared" si="14"/>
        <v>0</v>
      </c>
      <c r="BX33">
        <f t="shared" si="15"/>
        <v>0</v>
      </c>
      <c r="BY33">
        <f t="shared" si="16"/>
        <v>0</v>
      </c>
      <c r="BZ33">
        <f t="shared" si="17"/>
        <v>0</v>
      </c>
      <c r="CA33">
        <f t="shared" si="18"/>
        <v>0</v>
      </c>
      <c r="CB33">
        <f t="shared" si="19"/>
        <v>0</v>
      </c>
      <c r="CC33">
        <f t="shared" si="20"/>
        <v>0</v>
      </c>
      <c r="CD33">
        <f t="shared" si="21"/>
        <v>0</v>
      </c>
      <c r="CE33">
        <f t="shared" si="22"/>
        <v>0</v>
      </c>
      <c r="CF33">
        <f t="shared" si="23"/>
        <v>0</v>
      </c>
      <c r="CG33">
        <f t="shared" si="24"/>
        <v>0</v>
      </c>
      <c r="CH33">
        <f t="shared" si="25"/>
        <v>0</v>
      </c>
      <c r="CI33">
        <f t="shared" si="26"/>
        <v>0</v>
      </c>
      <c r="CJ33">
        <f t="shared" si="27"/>
        <v>0</v>
      </c>
      <c r="CK33">
        <f t="shared" si="28"/>
        <v>0</v>
      </c>
      <c r="CL33">
        <f t="shared" si="29"/>
        <v>0</v>
      </c>
      <c r="CM33">
        <f t="shared" si="30"/>
        <v>0</v>
      </c>
      <c r="CN33">
        <f t="shared" si="31"/>
        <v>0</v>
      </c>
    </row>
    <row r="34" spans="1:92">
      <c r="A34" s="1">
        <v>24</v>
      </c>
      <c r="E34" s="96" t="s">
        <v>127</v>
      </c>
      <c r="I34" s="67">
        <v>4</v>
      </c>
      <c r="N34" s="62">
        <v>99</v>
      </c>
      <c r="P34" s="123"/>
      <c r="Q34" s="117"/>
      <c r="R34" s="118"/>
      <c r="V34" s="63">
        <v>99</v>
      </c>
      <c r="AD34" s="62">
        <v>99</v>
      </c>
      <c r="BC34">
        <f t="shared" si="0"/>
        <v>297</v>
      </c>
      <c r="BD34" s="24">
        <f>IF($O$4&gt;0,(LARGE(($N34,$V34,$AD34,$AL34,$AT34,$BB34),1)),"0")</f>
        <v>99</v>
      </c>
      <c r="BE34" s="24">
        <f t="shared" si="1"/>
        <v>198</v>
      </c>
      <c r="BK34">
        <f t="shared" si="2"/>
        <v>0</v>
      </c>
      <c r="BL34">
        <f t="shared" si="3"/>
        <v>0</v>
      </c>
      <c r="BM34">
        <f t="shared" si="4"/>
        <v>0</v>
      </c>
      <c r="BN34">
        <f t="shared" si="5"/>
        <v>0</v>
      </c>
      <c r="BO34">
        <f t="shared" si="6"/>
        <v>0</v>
      </c>
      <c r="BP34">
        <f t="shared" si="7"/>
        <v>0</v>
      </c>
      <c r="BQ34">
        <f t="shared" si="8"/>
        <v>0</v>
      </c>
      <c r="BR34">
        <f t="shared" si="9"/>
        <v>0</v>
      </c>
      <c r="BS34">
        <f t="shared" si="10"/>
        <v>0</v>
      </c>
      <c r="BT34">
        <f t="shared" si="11"/>
        <v>0</v>
      </c>
      <c r="BU34">
        <f t="shared" si="12"/>
        <v>0</v>
      </c>
      <c r="BV34">
        <f t="shared" si="13"/>
        <v>0</v>
      </c>
      <c r="BW34">
        <f t="shared" si="14"/>
        <v>0</v>
      </c>
      <c r="BX34">
        <f t="shared" si="15"/>
        <v>0</v>
      </c>
      <c r="BY34">
        <f t="shared" si="16"/>
        <v>0</v>
      </c>
      <c r="BZ34">
        <f t="shared" si="17"/>
        <v>0</v>
      </c>
      <c r="CA34">
        <f t="shared" si="18"/>
        <v>0</v>
      </c>
      <c r="CB34">
        <f t="shared" si="19"/>
        <v>0</v>
      </c>
      <c r="CC34">
        <f t="shared" si="20"/>
        <v>0</v>
      </c>
      <c r="CD34">
        <f t="shared" si="21"/>
        <v>0</v>
      </c>
      <c r="CE34">
        <f t="shared" si="22"/>
        <v>0</v>
      </c>
      <c r="CF34">
        <f t="shared" si="23"/>
        <v>0</v>
      </c>
      <c r="CG34">
        <f t="shared" si="24"/>
        <v>0</v>
      </c>
      <c r="CH34">
        <f t="shared" si="25"/>
        <v>0</v>
      </c>
      <c r="CI34">
        <f t="shared" si="26"/>
        <v>0</v>
      </c>
      <c r="CJ34">
        <f t="shared" si="27"/>
        <v>0</v>
      </c>
      <c r="CK34">
        <f t="shared" si="28"/>
        <v>0</v>
      </c>
      <c r="CL34">
        <f t="shared" si="29"/>
        <v>0</v>
      </c>
      <c r="CM34">
        <f t="shared" si="30"/>
        <v>0</v>
      </c>
      <c r="CN34">
        <f t="shared" si="31"/>
        <v>0</v>
      </c>
    </row>
    <row r="35" spans="1:92">
      <c r="A35" s="1">
        <v>24</v>
      </c>
      <c r="E35" s="96" t="s">
        <v>127</v>
      </c>
      <c r="I35" s="67">
        <v>4</v>
      </c>
      <c r="N35" s="62">
        <v>99</v>
      </c>
      <c r="P35" s="123"/>
      <c r="Q35" s="117"/>
      <c r="R35" s="118"/>
      <c r="V35" s="63">
        <v>99</v>
      </c>
      <c r="AD35" s="62">
        <v>99</v>
      </c>
      <c r="BC35">
        <f t="shared" si="0"/>
        <v>297</v>
      </c>
      <c r="BD35" s="24">
        <f>IF($O$4&gt;0,(LARGE(($N35,$V35,$AD35,$AL35,$AT35,$BB35),1)),"0")</f>
        <v>99</v>
      </c>
      <c r="BE35" s="24">
        <f t="shared" si="1"/>
        <v>198</v>
      </c>
      <c r="BK35">
        <f t="shared" si="2"/>
        <v>0</v>
      </c>
      <c r="BL35">
        <f t="shared" si="3"/>
        <v>0</v>
      </c>
      <c r="BM35">
        <f t="shared" si="4"/>
        <v>0</v>
      </c>
      <c r="BN35">
        <f t="shared" si="5"/>
        <v>0</v>
      </c>
      <c r="BO35">
        <f t="shared" si="6"/>
        <v>0</v>
      </c>
      <c r="BP35">
        <f t="shared" si="7"/>
        <v>0</v>
      </c>
      <c r="BQ35">
        <f t="shared" si="8"/>
        <v>0</v>
      </c>
      <c r="BR35">
        <f t="shared" si="9"/>
        <v>0</v>
      </c>
      <c r="BS35">
        <f t="shared" si="10"/>
        <v>0</v>
      </c>
      <c r="BT35">
        <f t="shared" si="11"/>
        <v>0</v>
      </c>
      <c r="BU35">
        <f t="shared" si="12"/>
        <v>0</v>
      </c>
      <c r="BV35">
        <f t="shared" si="13"/>
        <v>0</v>
      </c>
      <c r="BW35">
        <f t="shared" si="14"/>
        <v>0</v>
      </c>
      <c r="BX35">
        <f t="shared" si="15"/>
        <v>0</v>
      </c>
      <c r="BY35">
        <f t="shared" si="16"/>
        <v>0</v>
      </c>
      <c r="BZ35">
        <f t="shared" si="17"/>
        <v>0</v>
      </c>
      <c r="CA35">
        <f t="shared" si="18"/>
        <v>0</v>
      </c>
      <c r="CB35">
        <f t="shared" si="19"/>
        <v>0</v>
      </c>
      <c r="CC35">
        <f t="shared" si="20"/>
        <v>0</v>
      </c>
      <c r="CD35">
        <f t="shared" si="21"/>
        <v>0</v>
      </c>
      <c r="CE35">
        <f t="shared" si="22"/>
        <v>0</v>
      </c>
      <c r="CF35">
        <f t="shared" si="23"/>
        <v>0</v>
      </c>
      <c r="CG35">
        <f t="shared" si="24"/>
        <v>0</v>
      </c>
      <c r="CH35">
        <f t="shared" si="25"/>
        <v>0</v>
      </c>
      <c r="CI35">
        <f t="shared" si="26"/>
        <v>0</v>
      </c>
      <c r="CJ35">
        <f t="shared" si="27"/>
        <v>0</v>
      </c>
      <c r="CK35">
        <f t="shared" si="28"/>
        <v>0</v>
      </c>
      <c r="CL35">
        <f t="shared" si="29"/>
        <v>0</v>
      </c>
      <c r="CM35">
        <f t="shared" si="30"/>
        <v>0</v>
      </c>
      <c r="CN35">
        <f t="shared" si="31"/>
        <v>0</v>
      </c>
    </row>
    <row r="36" spans="1:92">
      <c r="A36" s="1">
        <v>24</v>
      </c>
      <c r="E36" s="96" t="s">
        <v>127</v>
      </c>
      <c r="G36" s="119"/>
      <c r="H36" s="126"/>
      <c r="I36" s="121">
        <v>0</v>
      </c>
      <c r="J36" s="119"/>
      <c r="K36" s="126"/>
      <c r="N36" s="62">
        <v>99</v>
      </c>
      <c r="O36" s="62"/>
      <c r="P36" s="80"/>
      <c r="Q36" s="67">
        <v>0</v>
      </c>
      <c r="R36" s="87"/>
      <c r="S36" s="81"/>
      <c r="T36" s="68"/>
      <c r="U36" s="62"/>
      <c r="V36" s="62">
        <v>99</v>
      </c>
      <c r="AD36" s="62">
        <v>99</v>
      </c>
      <c r="BC36">
        <f t="shared" si="0"/>
        <v>297</v>
      </c>
      <c r="BD36" s="24">
        <f>IF($O$4&gt;0,(LARGE(($N36,$V36,$AD36,$AL36,$AT36,$BB36),1)),"0")</f>
        <v>99</v>
      </c>
      <c r="BE36" s="24">
        <f t="shared" si="1"/>
        <v>198</v>
      </c>
      <c r="BK36">
        <f t="shared" si="2"/>
        <v>0</v>
      </c>
      <c r="BL36">
        <f t="shared" si="3"/>
        <v>0</v>
      </c>
      <c r="BM36">
        <f t="shared" si="4"/>
        <v>0</v>
      </c>
      <c r="BN36">
        <f t="shared" si="5"/>
        <v>0</v>
      </c>
      <c r="BO36">
        <f t="shared" si="6"/>
        <v>0</v>
      </c>
      <c r="BP36">
        <f t="shared" si="7"/>
        <v>0</v>
      </c>
      <c r="BQ36">
        <f t="shared" si="8"/>
        <v>0</v>
      </c>
      <c r="BR36">
        <f t="shared" si="9"/>
        <v>0</v>
      </c>
      <c r="BS36">
        <f t="shared" si="10"/>
        <v>0</v>
      </c>
      <c r="BT36">
        <f t="shared" si="11"/>
        <v>0</v>
      </c>
      <c r="BU36">
        <f t="shared" si="12"/>
        <v>0</v>
      </c>
      <c r="BV36">
        <f t="shared" si="13"/>
        <v>0</v>
      </c>
      <c r="BW36">
        <f t="shared" si="14"/>
        <v>0</v>
      </c>
      <c r="BX36">
        <f t="shared" si="15"/>
        <v>0</v>
      </c>
      <c r="BY36">
        <f t="shared" si="16"/>
        <v>0</v>
      </c>
      <c r="BZ36">
        <f t="shared" si="17"/>
        <v>0</v>
      </c>
      <c r="CA36">
        <f t="shared" si="18"/>
        <v>0</v>
      </c>
      <c r="CB36">
        <f t="shared" si="19"/>
        <v>0</v>
      </c>
      <c r="CC36">
        <f t="shared" si="20"/>
        <v>0</v>
      </c>
      <c r="CD36">
        <f t="shared" si="21"/>
        <v>0</v>
      </c>
      <c r="CE36">
        <f t="shared" si="22"/>
        <v>0</v>
      </c>
      <c r="CF36">
        <f t="shared" si="23"/>
        <v>0</v>
      </c>
      <c r="CG36">
        <f t="shared" si="24"/>
        <v>0</v>
      </c>
      <c r="CH36">
        <f t="shared" si="25"/>
        <v>0</v>
      </c>
      <c r="CI36">
        <f t="shared" si="26"/>
        <v>0</v>
      </c>
      <c r="CJ36">
        <f t="shared" si="27"/>
        <v>0</v>
      </c>
      <c r="CK36">
        <f t="shared" si="28"/>
        <v>0</v>
      </c>
      <c r="CL36">
        <f t="shared" si="29"/>
        <v>0</v>
      </c>
      <c r="CM36">
        <f t="shared" si="30"/>
        <v>0</v>
      </c>
      <c r="CN36">
        <f t="shared" si="31"/>
        <v>0</v>
      </c>
    </row>
    <row r="37" spans="1:92">
      <c r="A37" s="1">
        <v>24</v>
      </c>
      <c r="E37" s="96" t="s">
        <v>127</v>
      </c>
      <c r="G37" s="119"/>
      <c r="H37" s="126"/>
      <c r="I37" s="121"/>
      <c r="J37" s="119"/>
      <c r="K37" s="126"/>
      <c r="N37" s="62">
        <v>99</v>
      </c>
      <c r="O37" s="122"/>
      <c r="P37" s="123"/>
      <c r="Q37" s="117"/>
      <c r="R37" s="118"/>
      <c r="V37" s="63">
        <v>99</v>
      </c>
      <c r="AD37" s="62">
        <v>99</v>
      </c>
      <c r="BC37">
        <f t="shared" si="0"/>
        <v>297</v>
      </c>
      <c r="BD37" s="24">
        <f>IF($O$4&gt;0,(LARGE(($N37,$V37,$AD37,$AL37,$AT37,$BB37),1)),"0")</f>
        <v>99</v>
      </c>
      <c r="BE37" s="24">
        <f t="shared" si="1"/>
        <v>198</v>
      </c>
      <c r="BK37">
        <f t="shared" si="2"/>
        <v>0</v>
      </c>
      <c r="BL37">
        <f t="shared" si="3"/>
        <v>0</v>
      </c>
      <c r="BM37">
        <f t="shared" si="4"/>
        <v>0</v>
      </c>
      <c r="BN37">
        <f t="shared" si="5"/>
        <v>0</v>
      </c>
      <c r="BO37">
        <f t="shared" si="6"/>
        <v>0</v>
      </c>
      <c r="BP37">
        <f t="shared" si="7"/>
        <v>0</v>
      </c>
      <c r="BQ37">
        <f t="shared" si="8"/>
        <v>0</v>
      </c>
      <c r="BR37">
        <f t="shared" si="9"/>
        <v>0</v>
      </c>
      <c r="BS37">
        <f t="shared" si="10"/>
        <v>0</v>
      </c>
      <c r="BT37">
        <f t="shared" si="11"/>
        <v>0</v>
      </c>
      <c r="BU37">
        <f t="shared" si="12"/>
        <v>0</v>
      </c>
      <c r="BV37">
        <f t="shared" si="13"/>
        <v>0</v>
      </c>
      <c r="BW37">
        <f t="shared" si="14"/>
        <v>0</v>
      </c>
      <c r="BX37">
        <f t="shared" si="15"/>
        <v>0</v>
      </c>
      <c r="BY37">
        <f t="shared" si="16"/>
        <v>0</v>
      </c>
      <c r="BZ37">
        <f t="shared" si="17"/>
        <v>0</v>
      </c>
      <c r="CA37">
        <f t="shared" si="18"/>
        <v>0</v>
      </c>
      <c r="CB37">
        <f t="shared" si="19"/>
        <v>0</v>
      </c>
      <c r="CC37">
        <f t="shared" si="20"/>
        <v>0</v>
      </c>
      <c r="CD37">
        <f t="shared" si="21"/>
        <v>0</v>
      </c>
      <c r="CE37">
        <f t="shared" si="22"/>
        <v>0</v>
      </c>
      <c r="CF37">
        <f t="shared" si="23"/>
        <v>0</v>
      </c>
      <c r="CG37">
        <f t="shared" si="24"/>
        <v>0</v>
      </c>
      <c r="CH37">
        <f t="shared" si="25"/>
        <v>0</v>
      </c>
      <c r="CI37">
        <f t="shared" si="26"/>
        <v>0</v>
      </c>
      <c r="CJ37">
        <f t="shared" si="27"/>
        <v>0</v>
      </c>
      <c r="CK37">
        <f t="shared" si="28"/>
        <v>0</v>
      </c>
      <c r="CL37">
        <f t="shared" si="29"/>
        <v>0</v>
      </c>
      <c r="CM37">
        <f t="shared" si="30"/>
        <v>0</v>
      </c>
      <c r="CN37">
        <f t="shared" si="31"/>
        <v>0</v>
      </c>
    </row>
    <row r="38" spans="1:92">
      <c r="A38" s="1">
        <v>24</v>
      </c>
      <c r="E38" s="96" t="s">
        <v>127</v>
      </c>
      <c r="G38" s="119"/>
      <c r="H38" s="126"/>
      <c r="I38" s="121">
        <v>0</v>
      </c>
      <c r="J38" s="119"/>
      <c r="K38" s="126"/>
      <c r="N38" s="62">
        <v>99</v>
      </c>
      <c r="O38" s="62"/>
      <c r="P38" s="81"/>
      <c r="Q38" s="68">
        <v>0</v>
      </c>
      <c r="R38" s="62"/>
      <c r="S38" s="81"/>
      <c r="T38" s="68"/>
      <c r="U38" s="62"/>
      <c r="V38" s="62">
        <v>99</v>
      </c>
      <c r="AD38" s="62">
        <v>99</v>
      </c>
      <c r="BC38">
        <f t="shared" si="0"/>
        <v>297</v>
      </c>
      <c r="BD38" s="24">
        <f>IF($O$4&gt;0,(LARGE(($N38,$V38,$AD38,$AL38,$AT38,$BB38),1)),"0")</f>
        <v>99</v>
      </c>
      <c r="BE38" s="24">
        <f t="shared" si="1"/>
        <v>198</v>
      </c>
      <c r="BK38">
        <f t="shared" si="2"/>
        <v>0</v>
      </c>
      <c r="BL38">
        <f t="shared" si="3"/>
        <v>0</v>
      </c>
      <c r="BM38">
        <f t="shared" si="4"/>
        <v>0</v>
      </c>
      <c r="BN38">
        <f t="shared" si="5"/>
        <v>0</v>
      </c>
      <c r="BO38">
        <f t="shared" si="6"/>
        <v>0</v>
      </c>
      <c r="BP38">
        <f t="shared" si="7"/>
        <v>0</v>
      </c>
      <c r="BQ38">
        <f t="shared" si="8"/>
        <v>0</v>
      </c>
      <c r="BR38">
        <f t="shared" si="9"/>
        <v>0</v>
      </c>
      <c r="BS38">
        <f t="shared" si="10"/>
        <v>0</v>
      </c>
      <c r="BT38">
        <f t="shared" si="11"/>
        <v>0</v>
      </c>
      <c r="BU38">
        <f t="shared" si="12"/>
        <v>0</v>
      </c>
      <c r="BV38">
        <f t="shared" si="13"/>
        <v>0</v>
      </c>
      <c r="BW38">
        <f t="shared" si="14"/>
        <v>0</v>
      </c>
      <c r="BX38">
        <f t="shared" si="15"/>
        <v>0</v>
      </c>
      <c r="BY38">
        <f t="shared" si="16"/>
        <v>0</v>
      </c>
      <c r="BZ38">
        <f t="shared" si="17"/>
        <v>0</v>
      </c>
      <c r="CA38">
        <f t="shared" si="18"/>
        <v>0</v>
      </c>
      <c r="CB38">
        <f t="shared" si="19"/>
        <v>0</v>
      </c>
      <c r="CC38">
        <f t="shared" si="20"/>
        <v>0</v>
      </c>
      <c r="CD38">
        <f t="shared" si="21"/>
        <v>0</v>
      </c>
      <c r="CE38">
        <f t="shared" si="22"/>
        <v>0</v>
      </c>
      <c r="CF38">
        <f t="shared" si="23"/>
        <v>0</v>
      </c>
      <c r="CG38">
        <f t="shared" si="24"/>
        <v>0</v>
      </c>
      <c r="CH38">
        <f t="shared" si="25"/>
        <v>0</v>
      </c>
      <c r="CI38">
        <f t="shared" si="26"/>
        <v>0</v>
      </c>
      <c r="CJ38">
        <f t="shared" si="27"/>
        <v>0</v>
      </c>
      <c r="CK38">
        <f t="shared" si="28"/>
        <v>0</v>
      </c>
      <c r="CL38">
        <f t="shared" si="29"/>
        <v>0</v>
      </c>
      <c r="CM38">
        <f t="shared" si="30"/>
        <v>0</v>
      </c>
      <c r="CN38">
        <f t="shared" si="31"/>
        <v>0</v>
      </c>
    </row>
    <row r="39" spans="1:92">
      <c r="A39" s="1">
        <v>24</v>
      </c>
      <c r="E39" s="1"/>
      <c r="G39" s="1"/>
      <c r="H39" s="1"/>
      <c r="I39" s="1"/>
      <c r="J39" s="1"/>
      <c r="K39" s="1"/>
      <c r="N39" s="62">
        <v>99</v>
      </c>
      <c r="V39" s="63">
        <v>99</v>
      </c>
      <c r="AD39" s="62">
        <v>99</v>
      </c>
      <c r="BC39">
        <f t="shared" si="0"/>
        <v>297</v>
      </c>
      <c r="BD39" s="24">
        <f>IF($O$4&gt;0,(LARGE(($N39,$V39,$AD39,$AL39,$AT39,$BB39),1)),"0")</f>
        <v>99</v>
      </c>
      <c r="BE39" s="24">
        <f t="shared" si="1"/>
        <v>198</v>
      </c>
      <c r="BK39">
        <f t="shared" si="2"/>
        <v>0</v>
      </c>
      <c r="BL39">
        <f t="shared" si="3"/>
        <v>0</v>
      </c>
      <c r="BM39">
        <f t="shared" si="4"/>
        <v>0</v>
      </c>
      <c r="BN39">
        <f t="shared" si="5"/>
        <v>0</v>
      </c>
      <c r="BO39">
        <f t="shared" si="6"/>
        <v>0</v>
      </c>
      <c r="BP39">
        <f t="shared" si="7"/>
        <v>0</v>
      </c>
      <c r="BQ39">
        <f t="shared" si="8"/>
        <v>0</v>
      </c>
      <c r="BR39">
        <f t="shared" si="9"/>
        <v>0</v>
      </c>
      <c r="BS39">
        <f t="shared" si="10"/>
        <v>0</v>
      </c>
      <c r="BT39">
        <f t="shared" si="11"/>
        <v>0</v>
      </c>
      <c r="BU39">
        <f t="shared" si="12"/>
        <v>0</v>
      </c>
      <c r="BV39">
        <f t="shared" si="13"/>
        <v>0</v>
      </c>
      <c r="BW39">
        <f t="shared" si="14"/>
        <v>0</v>
      </c>
      <c r="BX39">
        <f t="shared" si="15"/>
        <v>0</v>
      </c>
      <c r="BY39">
        <f t="shared" si="16"/>
        <v>0</v>
      </c>
      <c r="BZ39">
        <f t="shared" si="17"/>
        <v>0</v>
      </c>
      <c r="CA39">
        <f t="shared" si="18"/>
        <v>0</v>
      </c>
      <c r="CB39">
        <f t="shared" si="19"/>
        <v>0</v>
      </c>
      <c r="CC39">
        <f t="shared" si="20"/>
        <v>0</v>
      </c>
      <c r="CD39">
        <f t="shared" si="21"/>
        <v>0</v>
      </c>
      <c r="CE39">
        <f t="shared" si="22"/>
        <v>0</v>
      </c>
      <c r="CF39">
        <f t="shared" si="23"/>
        <v>0</v>
      </c>
      <c r="CG39">
        <f t="shared" si="24"/>
        <v>0</v>
      </c>
      <c r="CH39">
        <f t="shared" si="25"/>
        <v>0</v>
      </c>
      <c r="CI39">
        <f t="shared" si="26"/>
        <v>0</v>
      </c>
      <c r="CJ39">
        <f t="shared" si="27"/>
        <v>0</v>
      </c>
      <c r="CK39">
        <f t="shared" si="28"/>
        <v>0</v>
      </c>
      <c r="CL39">
        <f t="shared" si="29"/>
        <v>0</v>
      </c>
      <c r="CM39">
        <f t="shared" si="30"/>
        <v>0</v>
      </c>
      <c r="CN39">
        <f t="shared" si="31"/>
        <v>0</v>
      </c>
    </row>
    <row r="40" spans="1:92">
      <c r="A40" s="1">
        <v>24</v>
      </c>
      <c r="E40" s="1"/>
      <c r="G40" s="1"/>
      <c r="H40" s="1"/>
      <c r="I40" s="1"/>
      <c r="J40" s="1"/>
      <c r="K40" s="1"/>
      <c r="N40" s="62">
        <v>99</v>
      </c>
      <c r="V40" s="63">
        <v>99</v>
      </c>
      <c r="AD40" s="62">
        <v>99</v>
      </c>
      <c r="BC40">
        <f t="shared" si="0"/>
        <v>297</v>
      </c>
      <c r="BD40" s="24">
        <f>IF($O$4&gt;0,(LARGE(($N40,$V40,$AD40,$AL40,$AT40,$BB40),1)),"0")</f>
        <v>99</v>
      </c>
      <c r="BE40" s="24">
        <f t="shared" si="1"/>
        <v>198</v>
      </c>
      <c r="BK40">
        <f t="shared" si="2"/>
        <v>0</v>
      </c>
      <c r="BL40">
        <f t="shared" si="3"/>
        <v>0</v>
      </c>
      <c r="BM40">
        <f t="shared" si="4"/>
        <v>0</v>
      </c>
      <c r="BN40">
        <f t="shared" si="5"/>
        <v>0</v>
      </c>
      <c r="BO40">
        <f t="shared" si="6"/>
        <v>0</v>
      </c>
      <c r="BP40">
        <f t="shared" si="7"/>
        <v>0</v>
      </c>
      <c r="BQ40">
        <f t="shared" si="8"/>
        <v>0</v>
      </c>
      <c r="BR40">
        <f t="shared" si="9"/>
        <v>0</v>
      </c>
      <c r="BS40">
        <f t="shared" si="10"/>
        <v>0</v>
      </c>
      <c r="BT40">
        <f t="shared" si="11"/>
        <v>0</v>
      </c>
      <c r="BU40">
        <f t="shared" si="12"/>
        <v>0</v>
      </c>
      <c r="BV40">
        <f t="shared" si="13"/>
        <v>0</v>
      </c>
      <c r="BW40">
        <f t="shared" si="14"/>
        <v>0</v>
      </c>
      <c r="BX40">
        <f t="shared" si="15"/>
        <v>0</v>
      </c>
      <c r="BY40">
        <f t="shared" si="16"/>
        <v>0</v>
      </c>
      <c r="BZ40">
        <f t="shared" si="17"/>
        <v>0</v>
      </c>
      <c r="CA40">
        <f t="shared" si="18"/>
        <v>0</v>
      </c>
      <c r="CB40">
        <f t="shared" si="19"/>
        <v>0</v>
      </c>
      <c r="CC40">
        <f t="shared" si="20"/>
        <v>0</v>
      </c>
      <c r="CD40">
        <f t="shared" si="21"/>
        <v>0</v>
      </c>
      <c r="CE40">
        <f t="shared" si="22"/>
        <v>0</v>
      </c>
      <c r="CF40">
        <f t="shared" si="23"/>
        <v>0</v>
      </c>
      <c r="CG40">
        <f t="shared" si="24"/>
        <v>0</v>
      </c>
      <c r="CH40">
        <f t="shared" si="25"/>
        <v>0</v>
      </c>
      <c r="CI40">
        <f t="shared" si="26"/>
        <v>0</v>
      </c>
      <c r="CJ40">
        <f t="shared" si="27"/>
        <v>0</v>
      </c>
      <c r="CK40">
        <f t="shared" si="28"/>
        <v>0</v>
      </c>
      <c r="CL40">
        <f t="shared" si="29"/>
        <v>0</v>
      </c>
      <c r="CM40">
        <f t="shared" si="30"/>
        <v>0</v>
      </c>
      <c r="CN40">
        <f t="shared" si="31"/>
        <v>0</v>
      </c>
    </row>
    <row r="41" spans="1:92">
      <c r="A41" s="1">
        <v>24</v>
      </c>
      <c r="E41" s="1"/>
      <c r="G41" s="29"/>
      <c r="H41" s="120"/>
      <c r="I41" s="120"/>
      <c r="J41" s="120"/>
      <c r="K41" s="29"/>
      <c r="N41" s="62">
        <v>99</v>
      </c>
      <c r="V41" s="63">
        <v>99</v>
      </c>
      <c r="AD41" s="62">
        <v>99</v>
      </c>
      <c r="BC41">
        <f t="shared" si="0"/>
        <v>297</v>
      </c>
      <c r="BD41" s="24">
        <f>IF($O$4&gt;0,(LARGE(($N41,$V41,$AD41,$AL41,$AT41,$BB41),1)),"0")</f>
        <v>99</v>
      </c>
      <c r="BE41" s="24">
        <f t="shared" si="1"/>
        <v>198</v>
      </c>
      <c r="BK41">
        <f t="shared" si="2"/>
        <v>0</v>
      </c>
      <c r="BL41">
        <f t="shared" si="3"/>
        <v>0</v>
      </c>
      <c r="BM41">
        <f t="shared" si="4"/>
        <v>0</v>
      </c>
      <c r="BN41">
        <f t="shared" si="5"/>
        <v>0</v>
      </c>
      <c r="BO41">
        <f t="shared" si="6"/>
        <v>0</v>
      </c>
      <c r="BP41">
        <f t="shared" si="7"/>
        <v>0</v>
      </c>
      <c r="BQ41">
        <f t="shared" si="8"/>
        <v>0</v>
      </c>
      <c r="BR41">
        <f t="shared" si="9"/>
        <v>0</v>
      </c>
      <c r="BS41">
        <f t="shared" si="10"/>
        <v>0</v>
      </c>
      <c r="BT41">
        <f t="shared" si="11"/>
        <v>0</v>
      </c>
      <c r="BU41">
        <f t="shared" si="12"/>
        <v>0</v>
      </c>
      <c r="BV41">
        <f t="shared" si="13"/>
        <v>0</v>
      </c>
      <c r="BW41">
        <f t="shared" si="14"/>
        <v>0</v>
      </c>
      <c r="BX41">
        <f t="shared" si="15"/>
        <v>0</v>
      </c>
      <c r="BY41">
        <f t="shared" si="16"/>
        <v>0</v>
      </c>
      <c r="BZ41">
        <f t="shared" si="17"/>
        <v>0</v>
      </c>
      <c r="CA41">
        <f t="shared" si="18"/>
        <v>0</v>
      </c>
      <c r="CB41">
        <f t="shared" si="19"/>
        <v>0</v>
      </c>
      <c r="CC41">
        <f t="shared" si="20"/>
        <v>0</v>
      </c>
      <c r="CD41">
        <f t="shared" si="21"/>
        <v>0</v>
      </c>
      <c r="CE41">
        <f t="shared" si="22"/>
        <v>0</v>
      </c>
      <c r="CF41">
        <f t="shared" si="23"/>
        <v>0</v>
      </c>
      <c r="CG41">
        <f t="shared" si="24"/>
        <v>0</v>
      </c>
      <c r="CH41">
        <f t="shared" si="25"/>
        <v>0</v>
      </c>
      <c r="CI41">
        <f t="shared" si="26"/>
        <v>0</v>
      </c>
      <c r="CJ41">
        <f t="shared" si="27"/>
        <v>0</v>
      </c>
      <c r="CK41">
        <f t="shared" si="28"/>
        <v>0</v>
      </c>
      <c r="CL41">
        <f t="shared" si="29"/>
        <v>0</v>
      </c>
      <c r="CM41">
        <f t="shared" si="30"/>
        <v>0</v>
      </c>
      <c r="CN41">
        <f t="shared" si="31"/>
        <v>0</v>
      </c>
    </row>
    <row r="42" spans="1:92">
      <c r="A42" s="1">
        <v>24</v>
      </c>
      <c r="E42" s="1"/>
      <c r="G42" s="29"/>
      <c r="H42" s="120"/>
      <c r="I42" s="120"/>
      <c r="J42" s="120"/>
      <c r="K42" s="29"/>
      <c r="N42" s="62">
        <v>99</v>
      </c>
      <c r="V42" s="63">
        <v>99</v>
      </c>
      <c r="AD42" s="62">
        <v>99</v>
      </c>
      <c r="BC42">
        <f t="shared" si="0"/>
        <v>297</v>
      </c>
      <c r="BD42" s="24">
        <f>IF($O$4&gt;0,(LARGE(($N42,$V42,$AD42,$AL42,$AT42,$BB42),1)),"0")</f>
        <v>99</v>
      </c>
      <c r="BE42" s="24">
        <f t="shared" si="1"/>
        <v>198</v>
      </c>
      <c r="BK42">
        <f t="shared" si="2"/>
        <v>0</v>
      </c>
      <c r="BL42">
        <f t="shared" si="3"/>
        <v>0</v>
      </c>
      <c r="BM42">
        <f t="shared" si="4"/>
        <v>0</v>
      </c>
      <c r="BN42">
        <f t="shared" si="5"/>
        <v>0</v>
      </c>
      <c r="BO42">
        <f t="shared" si="6"/>
        <v>0</v>
      </c>
      <c r="BP42">
        <f t="shared" si="7"/>
        <v>0</v>
      </c>
      <c r="BQ42">
        <f t="shared" si="8"/>
        <v>0</v>
      </c>
      <c r="BR42">
        <f t="shared" si="9"/>
        <v>0</v>
      </c>
      <c r="BS42">
        <f t="shared" si="10"/>
        <v>0</v>
      </c>
      <c r="BT42">
        <f t="shared" si="11"/>
        <v>0</v>
      </c>
      <c r="BU42">
        <f t="shared" si="12"/>
        <v>0</v>
      </c>
      <c r="BV42">
        <f t="shared" si="13"/>
        <v>0</v>
      </c>
      <c r="BW42">
        <f t="shared" si="14"/>
        <v>0</v>
      </c>
      <c r="BX42">
        <f t="shared" si="15"/>
        <v>0</v>
      </c>
      <c r="BY42">
        <f t="shared" si="16"/>
        <v>0</v>
      </c>
      <c r="BZ42">
        <f t="shared" si="17"/>
        <v>0</v>
      </c>
      <c r="CA42">
        <f t="shared" si="18"/>
        <v>0</v>
      </c>
      <c r="CB42">
        <f t="shared" si="19"/>
        <v>0</v>
      </c>
      <c r="CC42">
        <f t="shared" si="20"/>
        <v>0</v>
      </c>
      <c r="CD42">
        <f t="shared" si="21"/>
        <v>0</v>
      </c>
      <c r="CE42">
        <f t="shared" si="22"/>
        <v>0</v>
      </c>
      <c r="CF42">
        <f t="shared" si="23"/>
        <v>0</v>
      </c>
      <c r="CG42">
        <f t="shared" si="24"/>
        <v>0</v>
      </c>
      <c r="CH42">
        <f t="shared" si="25"/>
        <v>0</v>
      </c>
      <c r="CI42">
        <f t="shared" si="26"/>
        <v>0</v>
      </c>
      <c r="CJ42">
        <f t="shared" si="27"/>
        <v>0</v>
      </c>
      <c r="CK42">
        <f t="shared" si="28"/>
        <v>0</v>
      </c>
      <c r="CL42">
        <f t="shared" si="29"/>
        <v>0</v>
      </c>
      <c r="CM42">
        <f t="shared" si="30"/>
        <v>0</v>
      </c>
      <c r="CN42">
        <f t="shared" si="31"/>
        <v>0</v>
      </c>
    </row>
    <row r="43" spans="1:92">
      <c r="A43" s="1">
        <v>24</v>
      </c>
      <c r="E43" s="1"/>
      <c r="G43" s="29"/>
      <c r="H43" s="120"/>
      <c r="I43" s="120"/>
      <c r="J43" s="120"/>
      <c r="K43" s="29"/>
      <c r="N43" s="62">
        <v>99</v>
      </c>
      <c r="O43" s="62"/>
      <c r="P43" s="81"/>
      <c r="Q43" s="68">
        <v>0</v>
      </c>
      <c r="R43" s="62"/>
      <c r="S43" s="81"/>
      <c r="T43" s="68"/>
      <c r="U43" s="62"/>
      <c r="V43" s="62">
        <v>99</v>
      </c>
      <c r="AD43" s="62">
        <v>99</v>
      </c>
      <c r="BC43">
        <f t="shared" si="0"/>
        <v>297</v>
      </c>
      <c r="BD43" s="24">
        <f>IF($O$4&gt;0,(LARGE(($N43,$V43,$AD43,$AL43,$AT43,$BB43),1)),"0")</f>
        <v>99</v>
      </c>
      <c r="BE43" s="24">
        <f t="shared" si="1"/>
        <v>198</v>
      </c>
      <c r="BK43">
        <f t="shared" si="2"/>
        <v>0</v>
      </c>
      <c r="BL43">
        <f t="shared" si="3"/>
        <v>0</v>
      </c>
      <c r="BM43">
        <f t="shared" si="4"/>
        <v>0</v>
      </c>
      <c r="BN43">
        <f t="shared" si="5"/>
        <v>0</v>
      </c>
      <c r="BO43">
        <f t="shared" si="6"/>
        <v>0</v>
      </c>
      <c r="BP43">
        <f t="shared" si="7"/>
        <v>0</v>
      </c>
      <c r="BQ43">
        <f t="shared" si="8"/>
        <v>0</v>
      </c>
      <c r="BR43">
        <f t="shared" si="9"/>
        <v>0</v>
      </c>
      <c r="BS43">
        <f t="shared" si="10"/>
        <v>0</v>
      </c>
      <c r="BT43">
        <f t="shared" si="11"/>
        <v>0</v>
      </c>
      <c r="BU43">
        <f t="shared" si="12"/>
        <v>0</v>
      </c>
      <c r="BV43">
        <f t="shared" si="13"/>
        <v>0</v>
      </c>
      <c r="BW43">
        <f t="shared" si="14"/>
        <v>0</v>
      </c>
      <c r="BX43">
        <f t="shared" si="15"/>
        <v>0</v>
      </c>
      <c r="BY43">
        <f t="shared" si="16"/>
        <v>0</v>
      </c>
      <c r="BZ43">
        <f t="shared" si="17"/>
        <v>0</v>
      </c>
      <c r="CA43">
        <f t="shared" si="18"/>
        <v>0</v>
      </c>
      <c r="CB43">
        <f t="shared" si="19"/>
        <v>0</v>
      </c>
      <c r="CC43">
        <f t="shared" si="20"/>
        <v>0</v>
      </c>
      <c r="CD43">
        <f t="shared" si="21"/>
        <v>0</v>
      </c>
      <c r="CE43">
        <f t="shared" si="22"/>
        <v>0</v>
      </c>
      <c r="CF43">
        <f t="shared" si="23"/>
        <v>0</v>
      </c>
      <c r="CG43">
        <f t="shared" si="24"/>
        <v>0</v>
      </c>
      <c r="CH43">
        <f t="shared" si="25"/>
        <v>0</v>
      </c>
      <c r="CI43">
        <f t="shared" si="26"/>
        <v>0</v>
      </c>
      <c r="CJ43">
        <f t="shared" si="27"/>
        <v>0</v>
      </c>
      <c r="CK43">
        <f t="shared" si="28"/>
        <v>0</v>
      </c>
      <c r="CL43">
        <f t="shared" si="29"/>
        <v>0</v>
      </c>
      <c r="CM43">
        <f t="shared" si="30"/>
        <v>0</v>
      </c>
      <c r="CN43">
        <f t="shared" si="31"/>
        <v>0</v>
      </c>
    </row>
  </sheetData>
  <sheetProtection sheet="1" objects="1" scenarios="1"/>
  <sortState ref="A9:CN43">
    <sortCondition ref="BE9"/>
  </sortState>
  <mergeCells count="32">
    <mergeCell ref="O5:V5"/>
    <mergeCell ref="BC5:BF5"/>
    <mergeCell ref="A6:E7"/>
    <mergeCell ref="G6:N6"/>
    <mergeCell ref="O6:V6"/>
    <mergeCell ref="W6:AD6"/>
    <mergeCell ref="AE6:AL6"/>
    <mergeCell ref="AU6:BB6"/>
    <mergeCell ref="BC6:BE6"/>
    <mergeCell ref="G7:N7"/>
    <mergeCell ref="O7:V7"/>
    <mergeCell ref="W7:AD7"/>
    <mergeCell ref="AE7:AL7"/>
    <mergeCell ref="AM7:AT7"/>
    <mergeCell ref="AU7:BB7"/>
    <mergeCell ref="AM6:AT6"/>
    <mergeCell ref="A1:BI1"/>
    <mergeCell ref="A3:B3"/>
    <mergeCell ref="C3:E3"/>
    <mergeCell ref="F3:N3"/>
    <mergeCell ref="O3:V3"/>
    <mergeCell ref="W3:AL5"/>
    <mergeCell ref="BC3:BF3"/>
    <mergeCell ref="BH3:BI7"/>
    <mergeCell ref="A4:B4"/>
    <mergeCell ref="C4:E4"/>
    <mergeCell ref="F4:N4"/>
    <mergeCell ref="O4:V4"/>
    <mergeCell ref="BC4:BF4"/>
    <mergeCell ref="A5:B5"/>
    <mergeCell ref="C5:E5"/>
    <mergeCell ref="F5:N5"/>
  </mergeCells>
  <dataValidations count="8">
    <dataValidation type="whole" allowBlank="1" showInputMessage="1" showErrorMessage="1" sqref="BG3">
      <formula1>1</formula1>
      <formula2>4</formula2>
    </dataValidation>
    <dataValidation type="whole" allowBlank="1" showInputMessage="1" showErrorMessage="1" sqref="BG4">
      <formula1>1</formula1>
      <formula2>2</formula2>
    </dataValidation>
    <dataValidation type="whole" operator="lessThan" allowBlank="1" showInputMessage="1" showErrorMessage="1" sqref="BG5">
      <formula1>9</formula1>
    </dataValidation>
    <dataValidation type="whole" operator="lessThan" allowBlank="1" showInputMessage="1" showErrorMessage="1" sqref="BG6">
      <formula1>340</formula1>
    </dataValidation>
    <dataValidation type="list" allowBlank="1" showInputMessage="1" showErrorMessage="1" sqref="BH1:BH2 BH9:BH65286">
      <formula1>"ja,nee"</formula1>
    </dataValidation>
    <dataValidation type="decimal" allowBlank="1" showInputMessage="1" showErrorMessage="1" sqref="H1:H2 K1:K2 P1:P2 S1:S2 X1:X2 AA1:AA2 AI1:AI2 AF1:AF2 AN1:AN2 AQ1:AQ2 AY1:AY2 AV1:AV2 AV9:AV65286 AY9:AY65286 AN9:AN65286 AQ9:AQ65286 AF9:AF65286 K9:K65286 S9:S65286 P9:P65286 X9:X65286 AA9:AA65286 H9:H65286 AI9:AI65286">
      <formula1>0</formula1>
      <formula2>999</formula2>
    </dataValidation>
    <dataValidation type="decimal" allowBlank="1" showInputMessage="1" showErrorMessage="1" sqref="L1:L2 I1:I2 T1:T2 Q1:Q2 AG1:AG2 AB1:AB2 Y1:Y2 AJ1:AJ2 AR1:AR2 AO1:AO2 AW1:AW2 AZ1:AZ2 AZ9:AZ65286 AW9:AW65286 AR9:AR65286 AO9:AO65286 AJ9:AJ65286 Q9:Q65286 AG9:AG65286 AB9:AB65286 I9:I65286 T9:T65286 Y9:Y65286 L9:L65286">
      <formula1>0</formula1>
      <formula2>10</formula2>
    </dataValidation>
    <dataValidation operator="lessThan" allowBlank="1" showInputMessage="1" showErrorMessage="1" sqref="O1:O2 AE1:AE2 AU1:AU2 AU9:AU65286 AE9:AE65286 O9:O65286"/>
  </dataValidations>
  <printOptions headings="1" gridLines="1"/>
  <pageMargins left="0.19685039370078741" right="0" top="0.98425196850393704" bottom="0.98425196850393704" header="0.51181102362204722" footer="0.51181102362204722"/>
  <pageSetup paperSize="9" scale="87" fitToWidth="3" fitToHeight="10" orientation="landscape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codeName="Blad3">
    <pageSetUpPr fitToPage="1"/>
  </sheetPr>
  <dimension ref="A1:CN13"/>
  <sheetViews>
    <sheetView workbookViewId="0">
      <pane xSplit="5" ySplit="8" topLeftCell="F9" activePane="bottomRight" state="frozen"/>
      <selection activeCell="C4" sqref="C4:E4"/>
      <selection pane="topRight" activeCell="C4" sqref="C4:E4"/>
      <selection pane="bottomLeft" activeCell="C4" sqref="C4:E4"/>
      <selection pane="bottomRight" activeCell="O3" sqref="O3:V3"/>
    </sheetView>
  </sheetViews>
  <sheetFormatPr defaultColWidth="9.109375" defaultRowHeight="13.2"/>
  <cols>
    <col min="1" max="1" width="4.6640625" style="1" customWidth="1"/>
    <col min="2" max="2" width="10.109375" style="1" customWidth="1"/>
    <col min="3" max="4" width="22.6640625" style="1" customWidth="1"/>
    <col min="5" max="5" width="6.77734375" style="96" hidden="1" customWidth="1"/>
    <col min="6" max="6" width="18.6640625" style="1" customWidth="1"/>
    <col min="7" max="7" width="3.6640625" style="62" customWidth="1"/>
    <col min="8" max="8" width="5.33203125" style="80" customWidth="1"/>
    <col min="9" max="9" width="4.109375" style="67" hidden="1" customWidth="1"/>
    <col min="10" max="10" width="3.6640625" style="87" customWidth="1"/>
    <col min="11" max="11" width="5.33203125" style="81" customWidth="1"/>
    <col min="12" max="12" width="4.109375" style="68" hidden="1" customWidth="1"/>
    <col min="13" max="14" width="3" style="62" customWidth="1"/>
    <col min="15" max="15" width="3.6640625" style="63" customWidth="1"/>
    <col min="16" max="16" width="5.33203125" style="82" customWidth="1"/>
    <col min="17" max="17" width="4.109375" style="70" hidden="1" customWidth="1"/>
    <col min="18" max="18" width="3.6640625" style="63" customWidth="1"/>
    <col min="19" max="19" width="5.33203125" style="82" customWidth="1"/>
    <col min="20" max="20" width="4.109375" style="70" hidden="1" customWidth="1"/>
    <col min="21" max="22" width="3" style="63" customWidth="1"/>
    <col min="23" max="23" width="3.6640625" style="62" customWidth="1"/>
    <col min="24" max="24" width="5.33203125" style="81" customWidth="1"/>
    <col min="25" max="25" width="4.109375" style="68" hidden="1" customWidth="1"/>
    <col min="26" max="26" width="3.6640625" style="62" customWidth="1"/>
    <col min="27" max="27" width="5.33203125" style="81" customWidth="1"/>
    <col min="28" max="28" width="4.109375" style="68" hidden="1" customWidth="1"/>
    <col min="29" max="30" width="3" style="62" customWidth="1"/>
    <col min="31" max="31" width="3.6640625" style="63" hidden="1" customWidth="1"/>
    <col min="32" max="32" width="5.33203125" style="82" hidden="1" customWidth="1"/>
    <col min="33" max="33" width="4.109375" style="70" hidden="1" customWidth="1"/>
    <col min="34" max="34" width="3.6640625" style="63" hidden="1" customWidth="1"/>
    <col min="35" max="35" width="5.33203125" style="82" hidden="1" customWidth="1"/>
    <col min="36" max="36" width="4.109375" style="70" hidden="1" customWidth="1"/>
    <col min="37" max="38" width="3" style="63" hidden="1" customWidth="1"/>
    <col min="39" max="39" width="3.6640625" style="62" hidden="1" customWidth="1"/>
    <col min="40" max="40" width="5.33203125" style="81" hidden="1" customWidth="1"/>
    <col min="41" max="41" width="4.109375" style="68" hidden="1" customWidth="1"/>
    <col min="42" max="42" width="3.6640625" style="62" hidden="1" customWidth="1"/>
    <col min="43" max="43" width="5.33203125" style="81" hidden="1" customWidth="1"/>
    <col min="44" max="44" width="4.109375" style="68" hidden="1" customWidth="1"/>
    <col min="45" max="46" width="3" style="62" hidden="1" customWidth="1"/>
    <col min="47" max="47" width="3.6640625" style="63" hidden="1" customWidth="1"/>
    <col min="48" max="48" width="5.33203125" style="82" hidden="1" customWidth="1"/>
    <col min="49" max="49" width="4.109375" style="70" hidden="1" customWidth="1"/>
    <col min="50" max="50" width="3.6640625" style="63" hidden="1" customWidth="1"/>
    <col min="51" max="51" width="5.33203125" style="82" hidden="1" customWidth="1"/>
    <col min="52" max="52" width="4.109375" style="70" hidden="1" customWidth="1"/>
    <col min="53" max="54" width="3" style="63" hidden="1" customWidth="1"/>
    <col min="55" max="55" width="5.6640625" customWidth="1"/>
    <col min="56" max="56" width="5.5546875" bestFit="1" customWidth="1"/>
    <col min="57" max="57" width="6" customWidth="1"/>
    <col min="58" max="58" width="4" style="1" customWidth="1"/>
    <col min="59" max="59" width="4.88671875" style="1" customWidth="1"/>
    <col min="60" max="60" width="5.44140625" style="1" customWidth="1"/>
    <col min="61" max="61" width="17.33203125" style="1" customWidth="1"/>
    <col min="62" max="62" width="0" hidden="1" customWidth="1"/>
    <col min="63" max="63" width="4" hidden="1" customWidth="1"/>
    <col min="64" max="64" width="5" hidden="1" customWidth="1"/>
    <col min="65" max="65" width="4" hidden="1" customWidth="1"/>
    <col min="66" max="66" width="6.6640625" hidden="1" customWidth="1"/>
    <col min="67" max="67" width="5.6640625" hidden="1" customWidth="1"/>
    <col min="68" max="68" width="4" hidden="1" customWidth="1"/>
    <col min="69" max="69" width="5" hidden="1" customWidth="1"/>
    <col min="70" max="70" width="4" hidden="1" customWidth="1"/>
    <col min="71" max="71" width="6.6640625" hidden="1" customWidth="1"/>
    <col min="72" max="72" width="5.6640625" hidden="1" customWidth="1"/>
    <col min="73" max="73" width="4" hidden="1" customWidth="1"/>
    <col min="74" max="74" width="5" hidden="1" customWidth="1"/>
    <col min="75" max="75" width="4" hidden="1" customWidth="1"/>
    <col min="76" max="76" width="6.6640625" hidden="1" customWidth="1"/>
    <col min="77" max="77" width="5.6640625" hidden="1" customWidth="1"/>
    <col min="78" max="78" width="4" hidden="1" customWidth="1"/>
    <col min="79" max="79" width="5" hidden="1" customWidth="1"/>
    <col min="80" max="80" width="4" hidden="1" customWidth="1"/>
    <col min="81" max="81" width="6.6640625" hidden="1" customWidth="1"/>
    <col min="82" max="82" width="6.33203125" hidden="1" customWidth="1"/>
    <col min="83" max="83" width="4" hidden="1" customWidth="1"/>
    <col min="84" max="84" width="5" hidden="1" customWidth="1"/>
    <col min="85" max="85" width="4" hidden="1" customWidth="1"/>
    <col min="86" max="86" width="6.6640625" hidden="1" customWidth="1"/>
    <col min="87" max="87" width="5.6640625" hidden="1" customWidth="1"/>
    <col min="88" max="88" width="4" hidden="1" customWidth="1"/>
    <col min="89" max="89" width="5" hidden="1" customWidth="1"/>
    <col min="90" max="90" width="4" hidden="1" customWidth="1"/>
    <col min="91" max="91" width="6.6640625" hidden="1" customWidth="1"/>
    <col min="92" max="92" width="6.33203125" hidden="1" customWidth="1"/>
  </cols>
  <sheetData>
    <row r="1" spans="1:92">
      <c r="A1" s="128" t="s">
        <v>7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  <c r="Y1" s="129"/>
      <c r="Z1" s="129"/>
      <c r="AA1" s="129"/>
      <c r="AB1" s="129"/>
      <c r="AC1" s="129"/>
      <c r="AD1" s="129"/>
      <c r="AE1" s="129"/>
      <c r="AF1" s="129"/>
      <c r="AG1" s="129"/>
      <c r="AH1" s="129"/>
      <c r="AI1" s="129"/>
      <c r="AJ1" s="129"/>
      <c r="AK1" s="129"/>
      <c r="AL1" s="129"/>
      <c r="AM1" s="129"/>
      <c r="AN1" s="129"/>
      <c r="AO1" s="129"/>
      <c r="AP1" s="129"/>
      <c r="AQ1" s="129"/>
      <c r="AR1" s="129"/>
      <c r="AS1" s="129"/>
      <c r="AT1" s="129"/>
      <c r="AU1" s="129"/>
      <c r="AV1" s="129"/>
      <c r="AW1" s="129"/>
      <c r="AX1" s="129"/>
      <c r="AY1" s="129"/>
      <c r="AZ1" s="129"/>
      <c r="BA1" s="129"/>
      <c r="BB1" s="129"/>
      <c r="BC1" s="129"/>
      <c r="BD1" s="129"/>
      <c r="BE1" s="129"/>
      <c r="BF1" s="129"/>
      <c r="BG1" s="129"/>
      <c r="BH1" s="129"/>
      <c r="BI1" s="130"/>
    </row>
    <row r="2" spans="1:92" ht="12.75" hidden="1" customHeight="1">
      <c r="A2" s="9"/>
      <c r="B2" s="9"/>
      <c r="C2" s="9"/>
      <c r="D2" s="9"/>
      <c r="E2" s="99"/>
      <c r="F2" s="9"/>
      <c r="G2" s="84"/>
      <c r="H2" s="79"/>
      <c r="I2" s="65"/>
      <c r="J2" s="85"/>
      <c r="N2" s="62">
        <v>1</v>
      </c>
      <c r="O2" s="88"/>
      <c r="V2" s="63">
        <v>2</v>
      </c>
      <c r="W2" s="84"/>
      <c r="AD2" s="62">
        <v>3</v>
      </c>
      <c r="AE2" s="88"/>
      <c r="AL2" s="63">
        <v>4</v>
      </c>
      <c r="AM2" s="84"/>
      <c r="AT2" s="62">
        <v>5</v>
      </c>
      <c r="AU2" s="88"/>
      <c r="BB2" s="63">
        <v>6</v>
      </c>
      <c r="BC2">
        <f>N2+V2+AD2+AL2+AT2+BB2</f>
        <v>21</v>
      </c>
      <c r="BD2" s="24">
        <f>IF($O$4&gt;0,(LARGE(($N2,$V2,$AD2,$AL2,$AT2,$BB2),1)),"0")</f>
        <v>6</v>
      </c>
      <c r="BE2" s="24">
        <f>BC2-BD2</f>
        <v>15</v>
      </c>
      <c r="BF2" s="1" t="str">
        <f>IF($O$4&gt;1,(LARGE(($N2,$V2,$AD2,$AL2,$AT2,$BB2),1))+(LARGE(($N2,$V2,$AD2,$AL2,$AT2,$BB2),2)),"0")</f>
        <v>0</v>
      </c>
      <c r="BK2">
        <f>IF(G2&gt;99,199,G2)</f>
        <v>0</v>
      </c>
      <c r="BL2">
        <f>IF(H2&gt;99,0,H2)</f>
        <v>0</v>
      </c>
      <c r="BM2">
        <f>IF(J2&gt;99,199,J2)</f>
        <v>0</v>
      </c>
      <c r="BN2">
        <f>IF(K2&gt;99,0,K2)</f>
        <v>0</v>
      </c>
      <c r="BO2">
        <f>BK2+BM2</f>
        <v>0</v>
      </c>
      <c r="BP2">
        <f>IF(O2&gt;99,199,O2)</f>
        <v>0</v>
      </c>
      <c r="BQ2">
        <f>IF(P2&gt;99,0,P2)</f>
        <v>0</v>
      </c>
      <c r="BR2">
        <f>IF(R2&gt;99,199,R2)</f>
        <v>0</v>
      </c>
      <c r="BS2">
        <f>IF(S2&gt;99,0,S2)</f>
        <v>0</v>
      </c>
      <c r="BT2">
        <f>BP2+BR2</f>
        <v>0</v>
      </c>
      <c r="BU2">
        <f>IF(W2&gt;99,199,W2)</f>
        <v>0</v>
      </c>
      <c r="BV2">
        <f>IF(X2&gt;99,0,X2)</f>
        <v>0</v>
      </c>
      <c r="BW2">
        <f>IF(Z2&gt;99,199,Z2)</f>
        <v>0</v>
      </c>
      <c r="BX2">
        <f>IF(AA2&gt;99,0,AA2)</f>
        <v>0</v>
      </c>
      <c r="BY2">
        <f>BU2+BW2</f>
        <v>0</v>
      </c>
      <c r="BZ2">
        <f>IF(AE2&gt;99,199,AE2)</f>
        <v>0</v>
      </c>
      <c r="CA2">
        <f>IF(AF2&gt;99,0,AF2)</f>
        <v>0</v>
      </c>
      <c r="CB2">
        <f>IF(AH2&gt;99,199,AH2)</f>
        <v>0</v>
      </c>
      <c r="CC2">
        <f>IF(AI2&gt;99,0,AI2)</f>
        <v>0</v>
      </c>
      <c r="CD2">
        <f>BZ2+CB2</f>
        <v>0</v>
      </c>
      <c r="CE2">
        <f>IF(AM2&gt;99,199,AM2)</f>
        <v>0</v>
      </c>
      <c r="CF2">
        <f>IF(AN2&gt;99,0,AN2)</f>
        <v>0</v>
      </c>
      <c r="CG2">
        <f>IF(AP2&gt;99,199,AP2)</f>
        <v>0</v>
      </c>
      <c r="CH2">
        <f>IF(AQ2&gt;99,0,AQ2)</f>
        <v>0</v>
      </c>
      <c r="CI2">
        <f>CE2+CG2</f>
        <v>0</v>
      </c>
      <c r="CJ2">
        <f>IF(AU2&gt;99,199,AU2)</f>
        <v>0</v>
      </c>
      <c r="CK2">
        <f>IF(AV2&gt;99,0,AV2)</f>
        <v>0</v>
      </c>
      <c r="CL2">
        <f>IF(AX2&gt;99,199,AX2)</f>
        <v>0</v>
      </c>
      <c r="CM2">
        <f>IF(AY2&gt;99,0,AY2)</f>
        <v>0</v>
      </c>
      <c r="CN2">
        <f>CJ2+CL2</f>
        <v>0</v>
      </c>
    </row>
    <row r="3" spans="1:92">
      <c r="A3" s="131" t="s">
        <v>8</v>
      </c>
      <c r="B3" s="132"/>
      <c r="C3" s="133" t="str">
        <f>Instellingen!B3</f>
        <v xml:space="preserve"> oude ijssel</v>
      </c>
      <c r="D3" s="134"/>
      <c r="E3" s="135"/>
      <c r="F3" s="131" t="s">
        <v>27</v>
      </c>
      <c r="G3" s="136"/>
      <c r="H3" s="136"/>
      <c r="I3" s="136"/>
      <c r="J3" s="136"/>
      <c r="K3" s="136"/>
      <c r="L3" s="136"/>
      <c r="M3" s="136"/>
      <c r="N3" s="132"/>
      <c r="O3" s="187" t="s">
        <v>423</v>
      </c>
      <c r="P3" s="138"/>
      <c r="Q3" s="138"/>
      <c r="R3" s="138"/>
      <c r="S3" s="138"/>
      <c r="T3" s="138"/>
      <c r="U3" s="138"/>
      <c r="V3" s="139"/>
      <c r="W3" s="140"/>
      <c r="X3" s="141"/>
      <c r="Y3" s="141"/>
      <c r="Z3" s="141"/>
      <c r="AA3" s="141"/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2"/>
      <c r="AM3" s="91"/>
      <c r="AN3" s="91"/>
      <c r="AO3" s="91"/>
      <c r="AP3" s="91"/>
      <c r="AQ3" s="91"/>
      <c r="AR3" s="91"/>
      <c r="AS3" s="91"/>
      <c r="AT3" s="91"/>
      <c r="AU3" s="91"/>
      <c r="AV3" s="91"/>
      <c r="AW3" s="91"/>
      <c r="AX3" s="91"/>
      <c r="AY3" s="91"/>
      <c r="AZ3" s="91"/>
      <c r="BA3" s="91"/>
      <c r="BB3" s="91"/>
      <c r="BC3" s="131" t="s">
        <v>26</v>
      </c>
      <c r="BD3" s="136"/>
      <c r="BE3" s="136"/>
      <c r="BF3" s="132"/>
      <c r="BG3" s="20">
        <f>Instellingen!B6</f>
        <v>3</v>
      </c>
      <c r="BH3" s="149"/>
      <c r="BI3" s="150"/>
    </row>
    <row r="4" spans="1:92">
      <c r="A4" s="131" t="s">
        <v>9</v>
      </c>
      <c r="B4" s="132"/>
      <c r="C4" s="155" t="s">
        <v>128</v>
      </c>
      <c r="D4" s="134"/>
      <c r="E4" s="135"/>
      <c r="F4" s="131" t="s">
        <v>33</v>
      </c>
      <c r="G4" s="136"/>
      <c r="H4" s="136"/>
      <c r="I4" s="136"/>
      <c r="J4" s="136"/>
      <c r="K4" s="136"/>
      <c r="L4" s="136"/>
      <c r="M4" s="136"/>
      <c r="N4" s="132"/>
      <c r="O4" s="133">
        <f>Instellingen!B7</f>
        <v>1</v>
      </c>
      <c r="P4" s="134"/>
      <c r="Q4" s="134"/>
      <c r="R4" s="134"/>
      <c r="S4" s="134"/>
      <c r="T4" s="134"/>
      <c r="U4" s="134"/>
      <c r="V4" s="135"/>
      <c r="W4" s="143"/>
      <c r="X4" s="144"/>
      <c r="Y4" s="144"/>
      <c r="Z4" s="144"/>
      <c r="AA4" s="144"/>
      <c r="AB4" s="144"/>
      <c r="AC4" s="144"/>
      <c r="AD4" s="144"/>
      <c r="AE4" s="144"/>
      <c r="AF4" s="144"/>
      <c r="AG4" s="144"/>
      <c r="AH4" s="144"/>
      <c r="AI4" s="144"/>
      <c r="AJ4" s="144"/>
      <c r="AK4" s="144"/>
      <c r="AL4" s="145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131"/>
      <c r="BD4" s="136"/>
      <c r="BE4" s="136"/>
      <c r="BF4" s="132"/>
      <c r="BG4" s="20"/>
      <c r="BH4" s="151"/>
      <c r="BI4" s="152"/>
    </row>
    <row r="5" spans="1:92">
      <c r="A5" s="131" t="s">
        <v>10</v>
      </c>
      <c r="B5" s="132"/>
      <c r="C5" s="133"/>
      <c r="D5" s="134"/>
      <c r="E5" s="135"/>
      <c r="F5" s="131" t="s">
        <v>11</v>
      </c>
      <c r="G5" s="136"/>
      <c r="H5" s="136"/>
      <c r="I5" s="136"/>
      <c r="J5" s="136"/>
      <c r="K5" s="136"/>
      <c r="L5" s="136"/>
      <c r="M5" s="136"/>
      <c r="N5" s="132"/>
      <c r="O5" s="133">
        <f>Instellingen!B5</f>
        <v>99</v>
      </c>
      <c r="P5" s="134"/>
      <c r="Q5" s="134"/>
      <c r="R5" s="134"/>
      <c r="S5" s="134"/>
      <c r="T5" s="134"/>
      <c r="U5" s="134"/>
      <c r="V5" s="135"/>
      <c r="W5" s="146"/>
      <c r="X5" s="147"/>
      <c r="Y5" s="147"/>
      <c r="Z5" s="147"/>
      <c r="AA5" s="147"/>
      <c r="AB5" s="147"/>
      <c r="AC5" s="147"/>
      <c r="AD5" s="147"/>
      <c r="AE5" s="147"/>
      <c r="AF5" s="147"/>
      <c r="AG5" s="147"/>
      <c r="AH5" s="147"/>
      <c r="AI5" s="147"/>
      <c r="AJ5" s="147"/>
      <c r="AK5" s="147"/>
      <c r="AL5" s="148"/>
      <c r="AM5" s="92"/>
      <c r="AN5" s="92"/>
      <c r="AO5" s="92"/>
      <c r="AP5" s="92"/>
      <c r="AQ5" s="92"/>
      <c r="AR5" s="92"/>
      <c r="AS5" s="92"/>
      <c r="AT5" s="92"/>
      <c r="AU5" s="92"/>
      <c r="AV5" s="92"/>
      <c r="AW5" s="92"/>
      <c r="AX5" s="92"/>
      <c r="AY5" s="92"/>
      <c r="AZ5" s="92"/>
      <c r="BA5" s="92"/>
      <c r="BB5" s="92"/>
      <c r="BC5" s="156" t="s">
        <v>12</v>
      </c>
      <c r="BD5" s="157"/>
      <c r="BE5" s="157"/>
      <c r="BF5" s="158"/>
      <c r="BG5" s="8">
        <v>2</v>
      </c>
      <c r="BH5" s="151"/>
      <c r="BI5" s="152"/>
    </row>
    <row r="6" spans="1:92" ht="12.75" customHeight="1">
      <c r="A6" s="159"/>
      <c r="B6" s="160"/>
      <c r="C6" s="160"/>
      <c r="D6" s="160"/>
      <c r="E6" s="161"/>
      <c r="F6" s="36" t="s">
        <v>13</v>
      </c>
      <c r="G6" s="164" t="str">
        <f>Instellingen!B40</f>
        <v>Westervoort</v>
      </c>
      <c r="H6" s="165"/>
      <c r="I6" s="165"/>
      <c r="J6" s="165"/>
      <c r="K6" s="165"/>
      <c r="L6" s="165"/>
      <c r="M6" s="165"/>
      <c r="N6" s="166"/>
      <c r="O6" s="167" t="str">
        <f>Instellingen!B41</f>
        <v>Lathum</v>
      </c>
      <c r="P6" s="168"/>
      <c r="Q6" s="168"/>
      <c r="R6" s="168"/>
      <c r="S6" s="168"/>
      <c r="T6" s="168"/>
      <c r="U6" s="168"/>
      <c r="V6" s="169"/>
      <c r="W6" s="164" t="str">
        <f>Instellingen!B42</f>
        <v>Lathum</v>
      </c>
      <c r="X6" s="165"/>
      <c r="Y6" s="165"/>
      <c r="Z6" s="165"/>
      <c r="AA6" s="165"/>
      <c r="AB6" s="165"/>
      <c r="AC6" s="165"/>
      <c r="AD6" s="166"/>
      <c r="AE6" s="167" t="str">
        <f>Instellingen!B43</f>
        <v xml:space="preserve"> </v>
      </c>
      <c r="AF6" s="168"/>
      <c r="AG6" s="168"/>
      <c r="AH6" s="168"/>
      <c r="AI6" s="168"/>
      <c r="AJ6" s="168"/>
      <c r="AK6" s="168"/>
      <c r="AL6" s="169"/>
      <c r="AM6" s="164" t="str">
        <f>Instellingen!B44</f>
        <v xml:space="preserve"> </v>
      </c>
      <c r="AN6" s="165"/>
      <c r="AO6" s="165"/>
      <c r="AP6" s="165"/>
      <c r="AQ6" s="165"/>
      <c r="AR6" s="165"/>
      <c r="AS6" s="165"/>
      <c r="AT6" s="166"/>
      <c r="AU6" s="167" t="str">
        <f>Instellingen!B45</f>
        <v xml:space="preserve"> </v>
      </c>
      <c r="AV6" s="168"/>
      <c r="AW6" s="168"/>
      <c r="AX6" s="168"/>
      <c r="AY6" s="168"/>
      <c r="AZ6" s="168"/>
      <c r="BA6" s="168"/>
      <c r="BB6" s="169"/>
      <c r="BC6" s="170" t="s">
        <v>32</v>
      </c>
      <c r="BD6" s="171"/>
      <c r="BE6" s="132"/>
      <c r="BF6" s="34"/>
      <c r="BG6" s="20"/>
      <c r="BH6" s="151"/>
      <c r="BI6" s="152"/>
    </row>
    <row r="7" spans="1:92" ht="12.75" customHeight="1">
      <c r="A7" s="162"/>
      <c r="B7" s="162"/>
      <c r="C7" s="162"/>
      <c r="D7" s="162"/>
      <c r="E7" s="163"/>
      <c r="F7" s="36" t="s">
        <v>14</v>
      </c>
      <c r="G7" s="172" t="str">
        <f>Instellingen!C40</f>
        <v>02/05/2026</v>
      </c>
      <c r="H7" s="173"/>
      <c r="I7" s="173"/>
      <c r="J7" s="173"/>
      <c r="K7" s="173"/>
      <c r="L7" s="173"/>
      <c r="M7" s="173"/>
      <c r="N7" s="174"/>
      <c r="O7" s="175" t="str">
        <f>Instellingen!C41</f>
        <v>09/05/2026</v>
      </c>
      <c r="P7" s="176"/>
      <c r="Q7" s="176"/>
      <c r="R7" s="176"/>
      <c r="S7" s="176"/>
      <c r="T7" s="176"/>
      <c r="U7" s="176"/>
      <c r="V7" s="177"/>
      <c r="W7" s="172" t="str">
        <f>Instellingen!C42</f>
        <v>06/06/2026</v>
      </c>
      <c r="X7" s="173"/>
      <c r="Y7" s="173"/>
      <c r="Z7" s="173"/>
      <c r="AA7" s="173"/>
      <c r="AB7" s="173"/>
      <c r="AC7" s="173"/>
      <c r="AD7" s="174"/>
      <c r="AE7" s="175" t="str">
        <f>Instellingen!C43</f>
        <v xml:space="preserve"> </v>
      </c>
      <c r="AF7" s="176"/>
      <c r="AG7" s="176"/>
      <c r="AH7" s="176"/>
      <c r="AI7" s="176"/>
      <c r="AJ7" s="176"/>
      <c r="AK7" s="176"/>
      <c r="AL7" s="177"/>
      <c r="AM7" s="172" t="str">
        <f>Instellingen!C44</f>
        <v xml:space="preserve"> </v>
      </c>
      <c r="AN7" s="183"/>
      <c r="AO7" s="183"/>
      <c r="AP7" s="183"/>
      <c r="AQ7" s="183"/>
      <c r="AR7" s="183"/>
      <c r="AS7" s="183"/>
      <c r="AT7" s="184"/>
      <c r="AU7" s="175" t="str">
        <f>Instellingen!C45</f>
        <v xml:space="preserve"> </v>
      </c>
      <c r="AV7" s="185"/>
      <c r="AW7" s="185"/>
      <c r="AX7" s="185"/>
      <c r="AY7" s="185"/>
      <c r="AZ7" s="185"/>
      <c r="BA7" s="185"/>
      <c r="BB7" s="186"/>
      <c r="BC7" s="37" t="s">
        <v>34</v>
      </c>
      <c r="BD7" s="10" t="s">
        <v>35</v>
      </c>
      <c r="BE7" s="5" t="s">
        <v>36</v>
      </c>
      <c r="BF7" s="3"/>
      <c r="BG7" s="3"/>
      <c r="BH7" s="153"/>
      <c r="BI7" s="154"/>
    </row>
    <row r="8" spans="1:92" ht="25.5" customHeight="1">
      <c r="A8" s="2" t="s">
        <v>18</v>
      </c>
      <c r="B8" s="2" t="s">
        <v>6</v>
      </c>
      <c r="C8" s="2" t="s">
        <v>0</v>
      </c>
      <c r="D8" s="2" t="s">
        <v>1</v>
      </c>
      <c r="E8" s="97" t="s">
        <v>70</v>
      </c>
      <c r="F8" s="36" t="s">
        <v>3</v>
      </c>
      <c r="G8" s="7" t="s">
        <v>73</v>
      </c>
      <c r="H8" s="90" t="s">
        <v>98</v>
      </c>
      <c r="I8" s="66" t="s">
        <v>75</v>
      </c>
      <c r="J8" s="86" t="s">
        <v>76</v>
      </c>
      <c r="K8" s="83" t="s">
        <v>99</v>
      </c>
      <c r="L8" s="69" t="s">
        <v>78</v>
      </c>
      <c r="M8" s="2" t="s">
        <v>4</v>
      </c>
      <c r="N8" s="2" t="s">
        <v>15</v>
      </c>
      <c r="O8" s="89" t="s">
        <v>73</v>
      </c>
      <c r="P8" s="83" t="s">
        <v>98</v>
      </c>
      <c r="Q8" s="78" t="s">
        <v>75</v>
      </c>
      <c r="R8" s="71" t="s">
        <v>76</v>
      </c>
      <c r="S8" s="83" t="s">
        <v>99</v>
      </c>
      <c r="T8" s="78" t="s">
        <v>78</v>
      </c>
      <c r="U8" s="2" t="s">
        <v>4</v>
      </c>
      <c r="V8" s="2" t="s">
        <v>15</v>
      </c>
      <c r="W8" s="89" t="s">
        <v>73</v>
      </c>
      <c r="X8" s="83" t="s">
        <v>98</v>
      </c>
      <c r="Y8" s="78" t="s">
        <v>75</v>
      </c>
      <c r="Z8" s="71" t="s">
        <v>76</v>
      </c>
      <c r="AA8" s="83" t="s">
        <v>99</v>
      </c>
      <c r="AB8" s="78" t="s">
        <v>78</v>
      </c>
      <c r="AC8" s="2" t="s">
        <v>4</v>
      </c>
      <c r="AD8" s="2" t="s">
        <v>15</v>
      </c>
      <c r="AE8" s="89" t="s">
        <v>73</v>
      </c>
      <c r="AF8" s="83" t="s">
        <v>98</v>
      </c>
      <c r="AG8" s="78" t="s">
        <v>75</v>
      </c>
      <c r="AH8" s="71" t="s">
        <v>76</v>
      </c>
      <c r="AI8" s="83" t="s">
        <v>99</v>
      </c>
      <c r="AJ8" s="78" t="s">
        <v>78</v>
      </c>
      <c r="AK8" s="2" t="s">
        <v>4</v>
      </c>
      <c r="AL8" s="2" t="s">
        <v>15</v>
      </c>
      <c r="AM8" s="89" t="s">
        <v>73</v>
      </c>
      <c r="AN8" s="83" t="s">
        <v>98</v>
      </c>
      <c r="AO8" s="78" t="s">
        <v>75</v>
      </c>
      <c r="AP8" s="71" t="s">
        <v>76</v>
      </c>
      <c r="AQ8" s="83" t="s">
        <v>99</v>
      </c>
      <c r="AR8" s="78" t="s">
        <v>78</v>
      </c>
      <c r="AS8" s="2" t="s">
        <v>4</v>
      </c>
      <c r="AT8" s="2" t="s">
        <v>15</v>
      </c>
      <c r="AU8" s="89" t="s">
        <v>73</v>
      </c>
      <c r="AV8" s="83" t="s">
        <v>98</v>
      </c>
      <c r="AW8" s="78" t="s">
        <v>75</v>
      </c>
      <c r="AX8" s="71" t="s">
        <v>76</v>
      </c>
      <c r="AY8" s="83" t="s">
        <v>99</v>
      </c>
      <c r="AZ8" s="78" t="s">
        <v>78</v>
      </c>
      <c r="BA8" s="2" t="s">
        <v>4</v>
      </c>
      <c r="BB8" s="2" t="s">
        <v>15</v>
      </c>
      <c r="BC8" s="38" t="s">
        <v>22</v>
      </c>
      <c r="BD8" s="23" t="s">
        <v>22</v>
      </c>
      <c r="BE8" s="64" t="s">
        <v>22</v>
      </c>
      <c r="BF8" s="22" t="s">
        <v>16</v>
      </c>
      <c r="BG8" s="22" t="s">
        <v>17</v>
      </c>
      <c r="BH8" s="7" t="s">
        <v>68</v>
      </c>
      <c r="BI8" s="2" t="s">
        <v>5</v>
      </c>
      <c r="BK8" s="72" t="s">
        <v>86</v>
      </c>
      <c r="BL8" s="72" t="s">
        <v>79</v>
      </c>
      <c r="BM8" s="72" t="s">
        <v>87</v>
      </c>
      <c r="BN8" s="72" t="s">
        <v>80</v>
      </c>
      <c r="BO8" s="72" t="s">
        <v>97</v>
      </c>
      <c r="BP8" s="72" t="s">
        <v>88</v>
      </c>
      <c r="BQ8" s="72" t="s">
        <v>81</v>
      </c>
      <c r="BR8" s="72" t="s">
        <v>89</v>
      </c>
      <c r="BS8" s="72" t="s">
        <v>101</v>
      </c>
      <c r="BT8" s="73" t="s">
        <v>96</v>
      </c>
      <c r="BU8" s="72" t="s">
        <v>90</v>
      </c>
      <c r="BV8" s="72" t="s">
        <v>82</v>
      </c>
      <c r="BW8" s="72" t="s">
        <v>91</v>
      </c>
      <c r="BX8" s="72" t="s">
        <v>83</v>
      </c>
      <c r="BY8" s="73" t="s">
        <v>95</v>
      </c>
      <c r="BZ8" s="72" t="s">
        <v>92</v>
      </c>
      <c r="CA8" s="72" t="s">
        <v>84</v>
      </c>
      <c r="CB8" s="72" t="s">
        <v>93</v>
      </c>
      <c r="CC8" s="73" t="s">
        <v>85</v>
      </c>
      <c r="CD8" s="73" t="s">
        <v>94</v>
      </c>
      <c r="CE8" s="72" t="s">
        <v>106</v>
      </c>
      <c r="CF8" s="72" t="s">
        <v>107</v>
      </c>
      <c r="CG8" s="72" t="s">
        <v>108</v>
      </c>
      <c r="CH8" s="72" t="s">
        <v>109</v>
      </c>
      <c r="CI8" s="73" t="s">
        <v>116</v>
      </c>
      <c r="CJ8" s="72" t="s">
        <v>111</v>
      </c>
      <c r="CK8" s="72" t="s">
        <v>112</v>
      </c>
      <c r="CL8" s="72" t="s">
        <v>113</v>
      </c>
      <c r="CM8" s="73" t="s">
        <v>114</v>
      </c>
      <c r="CN8" s="73" t="s">
        <v>115</v>
      </c>
    </row>
    <row r="9" spans="1:92">
      <c r="A9" s="1">
        <v>1</v>
      </c>
      <c r="B9" s="1" t="s">
        <v>409</v>
      </c>
      <c r="C9" s="1" t="s">
        <v>280</v>
      </c>
      <c r="D9" s="1" t="s">
        <v>410</v>
      </c>
      <c r="E9" s="96" t="s">
        <v>128</v>
      </c>
      <c r="F9" s="1" t="s">
        <v>189</v>
      </c>
      <c r="I9" s="67">
        <v>8</v>
      </c>
      <c r="N9" s="62">
        <v>99</v>
      </c>
      <c r="O9" s="63">
        <v>0</v>
      </c>
      <c r="P9" s="82">
        <v>44.668999999999997</v>
      </c>
      <c r="R9" s="63">
        <v>44</v>
      </c>
      <c r="U9" s="63">
        <v>1</v>
      </c>
      <c r="V9" s="63">
        <v>1</v>
      </c>
      <c r="AD9" s="62">
        <v>99</v>
      </c>
      <c r="BC9">
        <f>N9+V9+AD9+AL9+AT9+BB9</f>
        <v>199</v>
      </c>
      <c r="BD9" s="24">
        <f>IF($O$4&gt;0,(LARGE(($N9,$V9,$AD9,$AL9,$AT9,$BB9),1)),"0")</f>
        <v>99</v>
      </c>
      <c r="BE9" s="24">
        <f>BC9-BD9</f>
        <v>100</v>
      </c>
      <c r="BK9">
        <f>IF(G9&gt;99,199,G9)</f>
        <v>0</v>
      </c>
      <c r="BL9">
        <f>IF(H9&gt;99,0,H9)</f>
        <v>0</v>
      </c>
      <c r="BM9">
        <f>IF(J9&gt;99,199,J9)</f>
        <v>0</v>
      </c>
      <c r="BN9">
        <f>IF(K9&gt;99,0,K9)</f>
        <v>0</v>
      </c>
      <c r="BO9">
        <f>BK9+BM9</f>
        <v>0</v>
      </c>
      <c r="BP9">
        <f>IF(O9&gt;99,199,O9)</f>
        <v>0</v>
      </c>
      <c r="BQ9">
        <f>IF(P9&gt;99,0,P9)</f>
        <v>44.668999999999997</v>
      </c>
      <c r="BR9">
        <f>IF(R9&gt;99,199,R9)</f>
        <v>44</v>
      </c>
      <c r="BS9">
        <f>IF(S9&gt;99,0,S9)</f>
        <v>0</v>
      </c>
      <c r="BT9">
        <f>BP9+BR9</f>
        <v>44</v>
      </c>
      <c r="BU9">
        <f>IF(W9&gt;99,199,W9)</f>
        <v>0</v>
      </c>
      <c r="BV9">
        <f>IF(X9&gt;99,0,X9)</f>
        <v>0</v>
      </c>
      <c r="BW9">
        <f>IF(Z9&gt;99,199,Z9)</f>
        <v>0</v>
      </c>
      <c r="BX9">
        <f>IF(AA9&gt;99,0,AA9)</f>
        <v>0</v>
      </c>
      <c r="BY9">
        <f>BU9+BW9</f>
        <v>0</v>
      </c>
      <c r="BZ9">
        <f>IF(AE9&gt;99,199,AE9)</f>
        <v>0</v>
      </c>
      <c r="CA9">
        <f>IF(AF9&gt;99,0,AF9)</f>
        <v>0</v>
      </c>
      <c r="CB9">
        <f>IF(AH9&gt;99,199,AH9)</f>
        <v>0</v>
      </c>
      <c r="CC9">
        <f>IF(AI9&gt;99,0,AI9)</f>
        <v>0</v>
      </c>
      <c r="CD9">
        <f>BZ9+CB9</f>
        <v>0</v>
      </c>
      <c r="CE9">
        <f>IF(AM9&gt;99,199,AM9)</f>
        <v>0</v>
      </c>
      <c r="CF9">
        <f>IF(AN9&gt;99,0,AN9)</f>
        <v>0</v>
      </c>
      <c r="CG9">
        <f>IF(AP9&gt;99,199,AP9)</f>
        <v>0</v>
      </c>
      <c r="CH9">
        <f>IF(AQ9&gt;99,0,AQ9)</f>
        <v>0</v>
      </c>
      <c r="CI9">
        <f>CE9+CG9</f>
        <v>0</v>
      </c>
      <c r="CJ9">
        <f>IF(AU9&gt;99,199,AU9)</f>
        <v>0</v>
      </c>
      <c r="CK9">
        <f>IF(AV9&gt;99,0,AV9)</f>
        <v>0</v>
      </c>
      <c r="CL9">
        <f>IF(AX9&gt;99,199,AX9)</f>
        <v>0</v>
      </c>
      <c r="CM9">
        <f>IF(AY9&gt;99,0,AY9)</f>
        <v>0</v>
      </c>
      <c r="CN9">
        <f>CJ9+CL9</f>
        <v>0</v>
      </c>
    </row>
    <row r="10" spans="1:92">
      <c r="A10" s="1">
        <v>2</v>
      </c>
      <c r="B10" s="1" t="s">
        <v>316</v>
      </c>
      <c r="C10" s="1" t="s">
        <v>317</v>
      </c>
      <c r="D10" s="1" t="s">
        <v>318</v>
      </c>
      <c r="E10" s="96" t="s">
        <v>339</v>
      </c>
      <c r="F10" s="1" t="s">
        <v>319</v>
      </c>
      <c r="G10" s="62">
        <v>4</v>
      </c>
      <c r="H10" s="80">
        <v>76.430000000000007</v>
      </c>
      <c r="M10" s="62">
        <v>1</v>
      </c>
      <c r="N10" s="62">
        <v>1</v>
      </c>
      <c r="V10" s="63">
        <v>99</v>
      </c>
      <c r="AD10" s="62">
        <v>99</v>
      </c>
      <c r="BC10">
        <f>N10+V10+AD10+AL10+AT10+BB10</f>
        <v>199</v>
      </c>
      <c r="BD10" s="24">
        <f>IF($O$4&gt;0,(LARGE(($N10,$V10,$AD10,$AL10,$AT10,$BB10),1)),"0")</f>
        <v>99</v>
      </c>
      <c r="BE10" s="24">
        <f>BC10-BD10</f>
        <v>100</v>
      </c>
      <c r="BK10">
        <f>IF(G10&gt;99,199,G10)</f>
        <v>4</v>
      </c>
      <c r="BL10">
        <f>IF(H10&gt;99,0,H10)</f>
        <v>76.430000000000007</v>
      </c>
      <c r="BM10">
        <f>IF(J10&gt;99,199,J10)</f>
        <v>0</v>
      </c>
      <c r="BN10">
        <f>IF(K10&gt;99,0,K10)</f>
        <v>0</v>
      </c>
      <c r="BO10">
        <f>BK10+BM10</f>
        <v>4</v>
      </c>
      <c r="BP10">
        <f>IF(O10&gt;99,199,O10)</f>
        <v>0</v>
      </c>
      <c r="BQ10">
        <f>IF(P10&gt;99,0,P10)</f>
        <v>0</v>
      </c>
      <c r="BR10">
        <f>IF(R10&gt;99,199,R10)</f>
        <v>0</v>
      </c>
      <c r="BS10">
        <f>IF(S10&gt;99,0,S10)</f>
        <v>0</v>
      </c>
      <c r="BT10">
        <f>BP10+BR10</f>
        <v>0</v>
      </c>
      <c r="BU10">
        <f>IF(W10&gt;99,199,W10)</f>
        <v>0</v>
      </c>
      <c r="BV10">
        <f>IF(X10&gt;99,0,X10)</f>
        <v>0</v>
      </c>
      <c r="BW10">
        <f>IF(Z10&gt;99,199,Z10)</f>
        <v>0</v>
      </c>
      <c r="BX10">
        <f>IF(AA10&gt;99,0,AA10)</f>
        <v>0</v>
      </c>
      <c r="BY10">
        <f>BU10+BW10</f>
        <v>0</v>
      </c>
      <c r="BZ10">
        <f>IF(AE10&gt;99,199,AE10)</f>
        <v>0</v>
      </c>
      <c r="CA10">
        <f>IF(AF10&gt;99,0,AF10)</f>
        <v>0</v>
      </c>
      <c r="CB10">
        <f>IF(AH10&gt;99,199,AH10)</f>
        <v>0</v>
      </c>
      <c r="CC10">
        <f>IF(AI10&gt;99,0,AI10)</f>
        <v>0</v>
      </c>
      <c r="CD10">
        <f>BZ10+CB10</f>
        <v>0</v>
      </c>
      <c r="CE10">
        <f>IF(AM10&gt;99,199,AM10)</f>
        <v>0</v>
      </c>
      <c r="CF10">
        <f>IF(AN10&gt;99,0,AN10)</f>
        <v>0</v>
      </c>
      <c r="CG10">
        <f>IF(AP10&gt;99,199,AP10)</f>
        <v>0</v>
      </c>
      <c r="CH10">
        <f>IF(AQ10&gt;99,0,AQ10)</f>
        <v>0</v>
      </c>
      <c r="CI10">
        <f>CE10+CG10</f>
        <v>0</v>
      </c>
      <c r="CJ10">
        <f>IF(AU10&gt;99,199,AU10)</f>
        <v>0</v>
      </c>
      <c r="CK10">
        <f>IF(AV10&gt;99,0,AV10)</f>
        <v>0</v>
      </c>
      <c r="CL10">
        <f>IF(AX10&gt;99,199,AX10)</f>
        <v>0</v>
      </c>
      <c r="CM10">
        <f>IF(AY10&gt;99,0,AY10)</f>
        <v>0</v>
      </c>
      <c r="CN10">
        <f>CJ10+CL10</f>
        <v>0</v>
      </c>
    </row>
    <row r="11" spans="1:92">
      <c r="A11" s="1">
        <v>3</v>
      </c>
      <c r="B11" s="1" t="s">
        <v>320</v>
      </c>
      <c r="C11" s="1" t="s">
        <v>294</v>
      </c>
      <c r="D11" s="1" t="s">
        <v>321</v>
      </c>
      <c r="E11" s="96" t="s">
        <v>339</v>
      </c>
      <c r="F11" s="1" t="s">
        <v>189</v>
      </c>
      <c r="G11" s="62">
        <v>4</v>
      </c>
      <c r="H11" s="80">
        <v>82.23</v>
      </c>
      <c r="M11" s="62">
        <v>2</v>
      </c>
      <c r="N11" s="62">
        <v>2</v>
      </c>
      <c r="V11" s="63">
        <v>99</v>
      </c>
      <c r="AD11" s="62">
        <v>99</v>
      </c>
      <c r="BC11">
        <f>N11+V11+AD11+AL11+AT11+BB11</f>
        <v>200</v>
      </c>
      <c r="BD11" s="24">
        <f>IF($O$4&gt;0,(LARGE(($N11,$V11,$AD11,$AL11,$AT11,$BB11),1)),"0")</f>
        <v>99</v>
      </c>
      <c r="BE11" s="24">
        <f>BC11-BD11</f>
        <v>101</v>
      </c>
      <c r="BK11">
        <f>IF(G11&gt;99,199,G11)</f>
        <v>4</v>
      </c>
      <c r="BL11">
        <f>IF(H11&gt;99,0,H11)</f>
        <v>82.23</v>
      </c>
      <c r="BM11">
        <f>IF(J11&gt;99,199,J11)</f>
        <v>0</v>
      </c>
      <c r="BN11">
        <f>IF(K11&gt;99,0,K11)</f>
        <v>0</v>
      </c>
      <c r="BO11">
        <f>BK11+BM11</f>
        <v>4</v>
      </c>
      <c r="BP11">
        <f>IF(O11&gt;99,199,O11)</f>
        <v>0</v>
      </c>
      <c r="BQ11">
        <f>IF(P11&gt;99,0,P11)</f>
        <v>0</v>
      </c>
      <c r="BR11">
        <f>IF(R11&gt;99,199,R11)</f>
        <v>0</v>
      </c>
      <c r="BS11">
        <f>IF(S11&gt;99,0,S11)</f>
        <v>0</v>
      </c>
      <c r="BT11">
        <f>BP11+BR11</f>
        <v>0</v>
      </c>
      <c r="BU11">
        <f>IF(W11&gt;99,199,W11)</f>
        <v>0</v>
      </c>
      <c r="BV11">
        <f>IF(X11&gt;99,0,X11)</f>
        <v>0</v>
      </c>
      <c r="BW11">
        <f>IF(Z11&gt;99,199,Z11)</f>
        <v>0</v>
      </c>
      <c r="BX11">
        <f>IF(AA11&gt;99,0,AA11)</f>
        <v>0</v>
      </c>
      <c r="BY11">
        <f>BU11+BW11</f>
        <v>0</v>
      </c>
      <c r="BZ11">
        <f>IF(AE11&gt;99,199,AE11)</f>
        <v>0</v>
      </c>
      <c r="CA11">
        <f>IF(AF11&gt;99,0,AF11)</f>
        <v>0</v>
      </c>
      <c r="CB11">
        <f>IF(AH11&gt;99,199,AH11)</f>
        <v>0</v>
      </c>
      <c r="CC11">
        <f>IF(AI11&gt;99,0,AI11)</f>
        <v>0</v>
      </c>
      <c r="CD11">
        <f>BZ11+CB11</f>
        <v>0</v>
      </c>
      <c r="CE11">
        <f>IF(AM11&gt;99,199,AM11)</f>
        <v>0</v>
      </c>
      <c r="CF11">
        <f>IF(AN11&gt;99,0,AN11)</f>
        <v>0</v>
      </c>
      <c r="CG11">
        <f>IF(AP11&gt;99,199,AP11)</f>
        <v>0</v>
      </c>
      <c r="CH11">
        <f>IF(AQ11&gt;99,0,AQ11)</f>
        <v>0</v>
      </c>
      <c r="CI11">
        <f>CE11+CG11</f>
        <v>0</v>
      </c>
      <c r="CJ11">
        <f>IF(AU11&gt;99,199,AU11)</f>
        <v>0</v>
      </c>
      <c r="CK11">
        <f>IF(AV11&gt;99,0,AV11)</f>
        <v>0</v>
      </c>
      <c r="CL11">
        <f>IF(AX11&gt;99,199,AX11)</f>
        <v>0</v>
      </c>
      <c r="CM11">
        <f>IF(AY11&gt;99,0,AY11)</f>
        <v>0</v>
      </c>
      <c r="CN11">
        <f>CJ11+CL11</f>
        <v>0</v>
      </c>
    </row>
    <row r="12" spans="1:92">
      <c r="A12" s="1">
        <v>4</v>
      </c>
      <c r="B12" s="1" t="s">
        <v>324</v>
      </c>
      <c r="C12" s="1" t="s">
        <v>325</v>
      </c>
      <c r="D12" s="1" t="s">
        <v>326</v>
      </c>
      <c r="E12" s="96" t="s">
        <v>339</v>
      </c>
      <c r="F12" s="1" t="s">
        <v>290</v>
      </c>
      <c r="G12" s="62">
        <v>8</v>
      </c>
      <c r="H12" s="80">
        <v>80.64</v>
      </c>
      <c r="M12" s="62">
        <v>3</v>
      </c>
      <c r="N12" s="62">
        <v>3</v>
      </c>
      <c r="V12" s="63">
        <v>99</v>
      </c>
      <c r="AD12" s="62">
        <v>99</v>
      </c>
      <c r="BC12">
        <f>N12+V12+AD12+AL12+AT12+BB12</f>
        <v>201</v>
      </c>
      <c r="BD12" s="24">
        <f>IF($O$4&gt;0,(LARGE(($N12,$V12,$AD12,$AL12,$AT12,$BB12),1)),"0")</f>
        <v>99</v>
      </c>
      <c r="BE12" s="24">
        <f>BC12-BD12</f>
        <v>102</v>
      </c>
      <c r="BK12">
        <f>IF(G12&gt;99,199,G12)</f>
        <v>8</v>
      </c>
      <c r="BL12">
        <f>IF(H12&gt;99,0,H12)</f>
        <v>80.64</v>
      </c>
      <c r="BM12">
        <f>IF(J12&gt;99,199,J12)</f>
        <v>0</v>
      </c>
      <c r="BN12">
        <f>IF(K12&gt;99,0,K12)</f>
        <v>0</v>
      </c>
      <c r="BO12">
        <f>BK12+BM12</f>
        <v>8</v>
      </c>
      <c r="BP12">
        <f>IF(O12&gt;99,199,O12)</f>
        <v>0</v>
      </c>
      <c r="BQ12">
        <f>IF(P12&gt;99,0,P12)</f>
        <v>0</v>
      </c>
      <c r="BR12">
        <f>IF(R12&gt;99,199,R12)</f>
        <v>0</v>
      </c>
      <c r="BS12">
        <f>IF(S12&gt;99,0,S12)</f>
        <v>0</v>
      </c>
      <c r="BT12">
        <f>BP12+BR12</f>
        <v>0</v>
      </c>
      <c r="BU12">
        <f>IF(W12&gt;99,199,W12)</f>
        <v>0</v>
      </c>
      <c r="BV12">
        <f>IF(X12&gt;99,0,X12)</f>
        <v>0</v>
      </c>
      <c r="BW12">
        <f>IF(Z12&gt;99,199,Z12)</f>
        <v>0</v>
      </c>
      <c r="BX12">
        <f>IF(AA12&gt;99,0,AA12)</f>
        <v>0</v>
      </c>
      <c r="BY12">
        <f>BU12+BW12</f>
        <v>0</v>
      </c>
      <c r="BZ12">
        <f>IF(AE12&gt;99,199,AE12)</f>
        <v>0</v>
      </c>
      <c r="CA12">
        <f>IF(AF12&gt;99,0,AF12)</f>
        <v>0</v>
      </c>
      <c r="CB12">
        <f>IF(AH12&gt;99,199,AH12)</f>
        <v>0</v>
      </c>
      <c r="CC12">
        <f>IF(AI12&gt;99,0,AI12)</f>
        <v>0</v>
      </c>
      <c r="CD12">
        <f>BZ12+CB12</f>
        <v>0</v>
      </c>
      <c r="CE12">
        <f>IF(AM12&gt;99,199,AM12)</f>
        <v>0</v>
      </c>
      <c r="CF12">
        <f>IF(AN12&gt;99,0,AN12)</f>
        <v>0</v>
      </c>
      <c r="CG12">
        <f>IF(AP12&gt;99,199,AP12)</f>
        <v>0</v>
      </c>
      <c r="CH12">
        <f>IF(AQ12&gt;99,0,AQ12)</f>
        <v>0</v>
      </c>
      <c r="CI12">
        <f>CE12+CG12</f>
        <v>0</v>
      </c>
      <c r="CJ12">
        <f>IF(AU12&gt;99,199,AU12)</f>
        <v>0</v>
      </c>
      <c r="CK12">
        <f>IF(AV12&gt;99,0,AV12)</f>
        <v>0</v>
      </c>
      <c r="CL12">
        <f>IF(AX12&gt;99,199,AX12)</f>
        <v>0</v>
      </c>
      <c r="CM12">
        <f>IF(AY12&gt;99,0,AY12)</f>
        <v>0</v>
      </c>
      <c r="CN12">
        <f>CJ12+CL12</f>
        <v>0</v>
      </c>
    </row>
    <row r="13" spans="1:92">
      <c r="A13" s="1">
        <v>5</v>
      </c>
      <c r="B13" s="1" t="s">
        <v>308</v>
      </c>
      <c r="C13" s="1" t="s">
        <v>309</v>
      </c>
      <c r="D13" s="1" t="s">
        <v>310</v>
      </c>
      <c r="E13" s="96" t="s">
        <v>339</v>
      </c>
      <c r="F13" s="1" t="s">
        <v>183</v>
      </c>
      <c r="G13" s="62" t="s">
        <v>313</v>
      </c>
      <c r="N13" s="62">
        <v>90</v>
      </c>
      <c r="V13" s="63">
        <v>99</v>
      </c>
      <c r="AD13" s="62">
        <v>99</v>
      </c>
      <c r="BC13">
        <f>N13+V13+AD13+AL13+AT13+BB13</f>
        <v>288</v>
      </c>
      <c r="BD13" s="24">
        <f>IF($O$4&gt;0,(LARGE(($N13,$V13,$AD13,$AL13,$AT13,$BB13),1)),"0")</f>
        <v>99</v>
      </c>
      <c r="BE13" s="24">
        <f>BC13-BD13</f>
        <v>189</v>
      </c>
      <c r="BK13">
        <f>IF(G13&gt;99,199,G13)</f>
        <v>199</v>
      </c>
      <c r="BL13">
        <f>IF(H13&gt;99,0,H13)</f>
        <v>0</v>
      </c>
      <c r="BM13">
        <f>IF(J13&gt;99,199,J13)</f>
        <v>0</v>
      </c>
      <c r="BN13">
        <f>IF(K13&gt;99,0,K13)</f>
        <v>0</v>
      </c>
      <c r="BO13">
        <f>BK13+BM13</f>
        <v>199</v>
      </c>
      <c r="BP13">
        <f>IF(O13&gt;99,199,O13)</f>
        <v>0</v>
      </c>
      <c r="BQ13">
        <f>IF(P13&gt;99,0,P13)</f>
        <v>0</v>
      </c>
      <c r="BR13">
        <f>IF(R13&gt;99,199,R13)</f>
        <v>0</v>
      </c>
      <c r="BS13">
        <f>IF(S13&gt;99,0,S13)</f>
        <v>0</v>
      </c>
      <c r="BT13">
        <f>BP13+BR13</f>
        <v>0</v>
      </c>
      <c r="BU13">
        <f>IF(W13&gt;99,199,W13)</f>
        <v>0</v>
      </c>
      <c r="BV13">
        <f>IF(X13&gt;99,0,X13)</f>
        <v>0</v>
      </c>
      <c r="BW13">
        <f>IF(Z13&gt;99,199,Z13)</f>
        <v>0</v>
      </c>
      <c r="BX13">
        <f>IF(AA13&gt;99,0,AA13)</f>
        <v>0</v>
      </c>
      <c r="BY13">
        <f>BU13+BW13</f>
        <v>0</v>
      </c>
      <c r="BZ13">
        <f>IF(AE13&gt;99,199,AE13)</f>
        <v>0</v>
      </c>
      <c r="CA13">
        <f>IF(AF13&gt;99,0,AF13)</f>
        <v>0</v>
      </c>
      <c r="CB13">
        <f>IF(AH13&gt;99,199,AH13)</f>
        <v>0</v>
      </c>
      <c r="CC13">
        <f>IF(AI13&gt;99,0,AI13)</f>
        <v>0</v>
      </c>
      <c r="CD13">
        <f>BZ13+CB13</f>
        <v>0</v>
      </c>
      <c r="CE13">
        <f>IF(AM13&gt;99,199,AM13)</f>
        <v>0</v>
      </c>
      <c r="CF13">
        <f>IF(AN13&gt;99,0,AN13)</f>
        <v>0</v>
      </c>
      <c r="CG13">
        <f>IF(AP13&gt;99,199,AP13)</f>
        <v>0</v>
      </c>
      <c r="CH13">
        <f>IF(AQ13&gt;99,0,AQ13)</f>
        <v>0</v>
      </c>
      <c r="CI13">
        <f>CE13+CG13</f>
        <v>0</v>
      </c>
      <c r="CJ13">
        <f>IF(AU13&gt;99,199,AU13)</f>
        <v>0</v>
      </c>
      <c r="CK13">
        <f>IF(AV13&gt;99,0,AV13)</f>
        <v>0</v>
      </c>
      <c r="CL13">
        <f>IF(AX13&gt;99,199,AX13)</f>
        <v>0</v>
      </c>
      <c r="CM13">
        <f>IF(AY13&gt;99,0,AY13)</f>
        <v>0</v>
      </c>
      <c r="CN13">
        <f>CJ13+CL13</f>
        <v>0</v>
      </c>
    </row>
  </sheetData>
  <sheetProtection sheet="1" objects="1" scenarios="1"/>
  <sortState ref="A9:CN13">
    <sortCondition ref="BE9"/>
  </sortState>
  <mergeCells count="32">
    <mergeCell ref="O4:V4"/>
    <mergeCell ref="BH3:BI7"/>
    <mergeCell ref="A4:B4"/>
    <mergeCell ref="O5:V5"/>
    <mergeCell ref="F4:N4"/>
    <mergeCell ref="C4:E4"/>
    <mergeCell ref="G7:N7"/>
    <mergeCell ref="A5:B5"/>
    <mergeCell ref="C5:E5"/>
    <mergeCell ref="F5:N5"/>
    <mergeCell ref="A6:E7"/>
    <mergeCell ref="G6:N6"/>
    <mergeCell ref="O6:V6"/>
    <mergeCell ref="O7:V7"/>
    <mergeCell ref="AM6:AT6"/>
    <mergeCell ref="AU6:BB6"/>
    <mergeCell ref="A1:BI1"/>
    <mergeCell ref="A3:B3"/>
    <mergeCell ref="C3:E3"/>
    <mergeCell ref="F3:N3"/>
    <mergeCell ref="O3:V3"/>
    <mergeCell ref="W7:AD7"/>
    <mergeCell ref="AE7:AL7"/>
    <mergeCell ref="AM7:AT7"/>
    <mergeCell ref="AU7:BB7"/>
    <mergeCell ref="W6:AD6"/>
    <mergeCell ref="AE6:AL6"/>
    <mergeCell ref="BC4:BF4"/>
    <mergeCell ref="W3:AL5"/>
    <mergeCell ref="BC3:BF3"/>
    <mergeCell ref="BC5:BF5"/>
    <mergeCell ref="BC6:BE6"/>
  </mergeCells>
  <dataValidations count="8">
    <dataValidation operator="lessThan" allowBlank="1" showInputMessage="1" showErrorMessage="1" sqref="O1:O2 AE1:AE2 AU1:AU2 AU9:AU65486 AE9:AE65486 O9:O65486"/>
    <dataValidation type="decimal" allowBlank="1" showInputMessage="1" showErrorMessage="1" sqref="L1:L2 I1:I2 T1:T2 Q1:Q2 AG1:AG2 AB1:AB2 Y1:Y2 AJ1:AJ2 AR1:AR2 AO1:AO2 AW1:AW2 AZ1:AZ2 AZ9:AZ65486 AW9:AW65486 AR9:AR65486 AO9:AO65486 AJ9:AJ65486 Q9:Q65486 AG9:AG65486 AB9:AB65486 I9:I65486 T9:T65486 Y9:Y65486 L9:L65486">
      <formula1>0</formula1>
      <formula2>10</formula2>
    </dataValidation>
    <dataValidation type="decimal" allowBlank="1" showInputMessage="1" showErrorMessage="1" sqref="H1:H2 K1:K2 P1:P2 S1:S2 X1:X2 AA1:AA2 AI1:AI2 AF1:AF2 AN1:AN2 AQ1:AQ2 AY1:AY2 AV1:AV2 AV9:AV65486 AY9:AY65486 AN9:AN65486 AQ9:AQ65486 AF9:AF65486 K9:K65486 S9:S65486 P9:P65486 X9:X65486 AA9:AA65486 H9:H65486 AI9:AI65486">
      <formula1>0</formula1>
      <formula2>999</formula2>
    </dataValidation>
    <dataValidation type="list" allowBlank="1" showInputMessage="1" showErrorMessage="1" sqref="BH1:BH2 BH9:BH65486">
      <formula1>"ja,nee"</formula1>
    </dataValidation>
    <dataValidation type="whole" operator="lessThan" allowBlank="1" showInputMessage="1" showErrorMessage="1" sqref="BG6">
      <formula1>340</formula1>
    </dataValidation>
    <dataValidation type="whole" operator="lessThan" allowBlank="1" showInputMessage="1" showErrorMessage="1" sqref="BG5">
      <formula1>9</formula1>
    </dataValidation>
    <dataValidation type="whole" allowBlank="1" showInputMessage="1" showErrorMessage="1" sqref="BG4">
      <formula1>1</formula1>
      <formula2>2</formula2>
    </dataValidation>
    <dataValidation type="whole" allowBlank="1" showInputMessage="1" showErrorMessage="1" sqref="BG3">
      <formula1>1</formula1>
      <formula2>4</formula2>
    </dataValidation>
  </dataValidations>
  <printOptions headings="1" gridLines="1"/>
  <pageMargins left="0.19685039370078741" right="0" top="0.98425196850393704" bottom="0.98425196850393704" header="0.51181102362204722" footer="0.51181102362204722"/>
  <pageSetup paperSize="9" scale="87" fitToWidth="3" fitToHeight="10" orientation="landscape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 codeName="Blad8">
    <pageSetUpPr fitToPage="1"/>
  </sheetPr>
  <dimension ref="A1:CN9"/>
  <sheetViews>
    <sheetView workbookViewId="0">
      <pane xSplit="5" ySplit="8" topLeftCell="F9" activePane="bottomRight" state="frozen"/>
      <selection activeCell="C4" sqref="C4:E4"/>
      <selection pane="topRight" activeCell="C4" sqref="C4:E4"/>
      <selection pane="bottomLeft" activeCell="C4" sqref="C4:E4"/>
      <selection pane="bottomRight" activeCell="O3" sqref="O3:V3"/>
    </sheetView>
  </sheetViews>
  <sheetFormatPr defaultColWidth="9.109375" defaultRowHeight="13.2"/>
  <cols>
    <col min="1" max="1" width="4.6640625" style="1" customWidth="1"/>
    <col min="2" max="2" width="10.109375" style="1" customWidth="1"/>
    <col min="3" max="4" width="22.6640625" style="1" customWidth="1"/>
    <col min="5" max="5" width="6.77734375" style="96" hidden="1" customWidth="1"/>
    <col min="6" max="6" width="18.6640625" style="1" customWidth="1"/>
    <col min="7" max="7" width="3.6640625" style="62" customWidth="1"/>
    <col min="8" max="8" width="5.33203125" style="80" customWidth="1"/>
    <col min="9" max="9" width="4.109375" style="67" hidden="1" customWidth="1"/>
    <col min="10" max="10" width="3.6640625" style="87" customWidth="1"/>
    <col min="11" max="11" width="5.33203125" style="81" customWidth="1"/>
    <col min="12" max="12" width="4.109375" style="68" hidden="1" customWidth="1"/>
    <col min="13" max="14" width="3" style="62" customWidth="1"/>
    <col min="15" max="15" width="3.6640625" style="63" customWidth="1"/>
    <col min="16" max="16" width="5.33203125" style="82" customWidth="1"/>
    <col min="17" max="17" width="4.109375" style="70" hidden="1" customWidth="1"/>
    <col min="18" max="18" width="3.6640625" style="63" customWidth="1"/>
    <col min="19" max="19" width="5.33203125" style="82" customWidth="1"/>
    <col min="20" max="20" width="4.109375" style="70" hidden="1" customWidth="1"/>
    <col min="21" max="22" width="3" style="63" customWidth="1"/>
    <col min="23" max="23" width="3.6640625" style="62" customWidth="1"/>
    <col min="24" max="24" width="5.33203125" style="81" customWidth="1"/>
    <col min="25" max="25" width="4.109375" style="68" hidden="1" customWidth="1"/>
    <col min="26" max="26" width="3.6640625" style="62" customWidth="1"/>
    <col min="27" max="27" width="5.33203125" style="81" customWidth="1"/>
    <col min="28" max="28" width="4.109375" style="68" hidden="1" customWidth="1"/>
    <col min="29" max="30" width="3" style="62" customWidth="1"/>
    <col min="31" max="31" width="3.6640625" style="63" hidden="1" customWidth="1"/>
    <col min="32" max="32" width="5.33203125" style="82" hidden="1" customWidth="1"/>
    <col min="33" max="33" width="4.109375" style="70" hidden="1" customWidth="1"/>
    <col min="34" max="34" width="3.6640625" style="63" hidden="1" customWidth="1"/>
    <col min="35" max="35" width="5.33203125" style="82" hidden="1" customWidth="1"/>
    <col min="36" max="36" width="4.109375" style="70" hidden="1" customWidth="1"/>
    <col min="37" max="38" width="3" style="63" hidden="1" customWidth="1"/>
    <col min="39" max="39" width="3.6640625" style="62" hidden="1" customWidth="1"/>
    <col min="40" max="40" width="5.33203125" style="81" hidden="1" customWidth="1"/>
    <col min="41" max="41" width="4.109375" style="68" hidden="1" customWidth="1"/>
    <col min="42" max="42" width="3.6640625" style="62" hidden="1" customWidth="1"/>
    <col min="43" max="43" width="5.33203125" style="81" hidden="1" customWidth="1"/>
    <col min="44" max="44" width="4.109375" style="68" hidden="1" customWidth="1"/>
    <col min="45" max="46" width="3" style="62" hidden="1" customWidth="1"/>
    <col min="47" max="47" width="3.6640625" style="63" hidden="1" customWidth="1"/>
    <col min="48" max="48" width="5.33203125" style="82" hidden="1" customWidth="1"/>
    <col min="49" max="49" width="4.109375" style="70" hidden="1" customWidth="1"/>
    <col min="50" max="50" width="3.6640625" style="63" hidden="1" customWidth="1"/>
    <col min="51" max="51" width="5.33203125" style="82" hidden="1" customWidth="1"/>
    <col min="52" max="52" width="4.109375" style="70" hidden="1" customWidth="1"/>
    <col min="53" max="54" width="3" style="63" hidden="1" customWidth="1"/>
    <col min="55" max="55" width="5.6640625" customWidth="1"/>
    <col min="56" max="56" width="5.5546875" bestFit="1" customWidth="1"/>
    <col min="57" max="57" width="6" customWidth="1"/>
    <col min="58" max="58" width="4" style="1" customWidth="1"/>
    <col min="59" max="59" width="4.88671875" style="1" customWidth="1"/>
    <col min="60" max="60" width="5.44140625" style="1" customWidth="1"/>
    <col min="61" max="61" width="17.33203125" style="1" customWidth="1"/>
    <col min="62" max="62" width="0" hidden="1" customWidth="1"/>
    <col min="63" max="63" width="4" hidden="1" customWidth="1"/>
    <col min="64" max="64" width="5" hidden="1" customWidth="1"/>
    <col min="65" max="65" width="4" hidden="1" customWidth="1"/>
    <col min="66" max="66" width="6.6640625" hidden="1" customWidth="1"/>
    <col min="67" max="67" width="5.6640625" hidden="1" customWidth="1"/>
    <col min="68" max="68" width="4" hidden="1" customWidth="1"/>
    <col min="69" max="69" width="5" hidden="1" customWidth="1"/>
    <col min="70" max="70" width="4" hidden="1" customWidth="1"/>
    <col min="71" max="71" width="6.6640625" hidden="1" customWidth="1"/>
    <col min="72" max="72" width="5.6640625" hidden="1" customWidth="1"/>
    <col min="73" max="73" width="4" hidden="1" customWidth="1"/>
    <col min="74" max="74" width="5" hidden="1" customWidth="1"/>
    <col min="75" max="75" width="4" hidden="1" customWidth="1"/>
    <col min="76" max="76" width="6.6640625" hidden="1" customWidth="1"/>
    <col min="77" max="77" width="5.6640625" hidden="1" customWidth="1"/>
    <col min="78" max="78" width="4" hidden="1" customWidth="1"/>
    <col min="79" max="79" width="5" hidden="1" customWidth="1"/>
    <col min="80" max="80" width="4" hidden="1" customWidth="1"/>
    <col min="81" max="81" width="6.6640625" hidden="1" customWidth="1"/>
    <col min="82" max="82" width="6.33203125" hidden="1" customWidth="1"/>
    <col min="83" max="83" width="4" hidden="1" customWidth="1"/>
    <col min="84" max="84" width="5" hidden="1" customWidth="1"/>
    <col min="85" max="85" width="4" hidden="1" customWidth="1"/>
    <col min="86" max="86" width="6.6640625" hidden="1" customWidth="1"/>
    <col min="87" max="87" width="5.6640625" hidden="1" customWidth="1"/>
    <col min="88" max="88" width="4" hidden="1" customWidth="1"/>
    <col min="89" max="89" width="5" hidden="1" customWidth="1"/>
    <col min="90" max="90" width="4" hidden="1" customWidth="1"/>
    <col min="91" max="91" width="6.6640625" hidden="1" customWidth="1"/>
    <col min="92" max="92" width="6.33203125" hidden="1" customWidth="1"/>
  </cols>
  <sheetData>
    <row r="1" spans="1:92">
      <c r="A1" s="128" t="s">
        <v>7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  <c r="Y1" s="129"/>
      <c r="Z1" s="129"/>
      <c r="AA1" s="129"/>
      <c r="AB1" s="129"/>
      <c r="AC1" s="129"/>
      <c r="AD1" s="129"/>
      <c r="AE1" s="129"/>
      <c r="AF1" s="129"/>
      <c r="AG1" s="129"/>
      <c r="AH1" s="129"/>
      <c r="AI1" s="129"/>
      <c r="AJ1" s="129"/>
      <c r="AK1" s="129"/>
      <c r="AL1" s="129"/>
      <c r="AM1" s="129"/>
      <c r="AN1" s="129"/>
      <c r="AO1" s="129"/>
      <c r="AP1" s="129"/>
      <c r="AQ1" s="129"/>
      <c r="AR1" s="129"/>
      <c r="AS1" s="129"/>
      <c r="AT1" s="129"/>
      <c r="AU1" s="129"/>
      <c r="AV1" s="129"/>
      <c r="AW1" s="129"/>
      <c r="AX1" s="129"/>
      <c r="AY1" s="129"/>
      <c r="AZ1" s="129"/>
      <c r="BA1" s="129"/>
      <c r="BB1" s="129"/>
      <c r="BC1" s="129"/>
      <c r="BD1" s="129"/>
      <c r="BE1" s="129"/>
      <c r="BF1" s="129"/>
      <c r="BG1" s="129"/>
      <c r="BH1" s="129"/>
      <c r="BI1" s="130"/>
    </row>
    <row r="2" spans="1:92" ht="12.75" hidden="1" customHeight="1">
      <c r="A2" s="9"/>
      <c r="B2" s="9"/>
      <c r="C2" s="9"/>
      <c r="D2" s="9"/>
      <c r="E2" s="99"/>
      <c r="F2" s="9"/>
      <c r="G2" s="84"/>
      <c r="H2" s="79"/>
      <c r="I2" s="65"/>
      <c r="J2" s="85"/>
      <c r="N2" s="62">
        <v>1</v>
      </c>
      <c r="O2" s="88"/>
      <c r="V2" s="63">
        <v>2</v>
      </c>
      <c r="W2" s="84"/>
      <c r="AD2" s="62">
        <v>3</v>
      </c>
      <c r="AE2" s="88"/>
      <c r="AL2" s="63">
        <v>4</v>
      </c>
      <c r="AM2" s="84"/>
      <c r="AT2" s="62">
        <v>5</v>
      </c>
      <c r="AU2" s="88"/>
      <c r="BB2" s="63">
        <v>6</v>
      </c>
      <c r="BC2">
        <f>N2+V2+AD2+AL2+AT2+BB2</f>
        <v>21</v>
      </c>
      <c r="BD2" s="24">
        <f>IF($O$4&gt;0,(LARGE(($N2,$V2,$AD2,$AL2,$AT2,$BB2),1)),"0")</f>
        <v>6</v>
      </c>
      <c r="BE2" s="24">
        <f>BC2-BD2</f>
        <v>15</v>
      </c>
      <c r="BF2" s="1" t="str">
        <f>IF($O$4&gt;1,(LARGE(($N2,$V2,$AD2,$AL2,$AT2,$BB2),1))+(LARGE(($N2,$V2,$AD2,$AL2,$AT2,$BB2),2)),"0")</f>
        <v>0</v>
      </c>
      <c r="BK2">
        <f>IF(G2&gt;99,199,G2)</f>
        <v>0</v>
      </c>
      <c r="BL2">
        <f>IF(H2&gt;99,0,H2)</f>
        <v>0</v>
      </c>
      <c r="BM2">
        <f>IF(J2&gt;99,199,J2)</f>
        <v>0</v>
      </c>
      <c r="BN2">
        <f>IF(K2&gt;99,0,K2)</f>
        <v>0</v>
      </c>
      <c r="BO2">
        <f>BK2+BM2</f>
        <v>0</v>
      </c>
      <c r="BP2">
        <f>IF(O2&gt;99,199,O2)</f>
        <v>0</v>
      </c>
      <c r="BQ2">
        <f>IF(P2&gt;99,0,P2)</f>
        <v>0</v>
      </c>
      <c r="BR2">
        <f>IF(R2&gt;99,199,R2)</f>
        <v>0</v>
      </c>
      <c r="BS2">
        <f>IF(S2&gt;99,0,S2)</f>
        <v>0</v>
      </c>
      <c r="BT2">
        <f>BP2+BR2</f>
        <v>0</v>
      </c>
      <c r="BU2">
        <f>IF(W2&gt;99,199,W2)</f>
        <v>0</v>
      </c>
      <c r="BV2">
        <f>IF(X2&gt;99,0,X2)</f>
        <v>0</v>
      </c>
      <c r="BW2">
        <f>IF(Z2&gt;99,199,Z2)</f>
        <v>0</v>
      </c>
      <c r="BX2">
        <f>IF(AA2&gt;99,0,AA2)</f>
        <v>0</v>
      </c>
      <c r="BY2">
        <f>BU2+BW2</f>
        <v>0</v>
      </c>
      <c r="BZ2">
        <f>IF(AE2&gt;99,199,AE2)</f>
        <v>0</v>
      </c>
      <c r="CA2">
        <f>IF(AF2&gt;99,0,AF2)</f>
        <v>0</v>
      </c>
      <c r="CB2">
        <f>IF(AH2&gt;99,199,AH2)</f>
        <v>0</v>
      </c>
      <c r="CC2">
        <f>IF(AI2&gt;99,0,AI2)</f>
        <v>0</v>
      </c>
      <c r="CD2">
        <f>BZ2+CB2</f>
        <v>0</v>
      </c>
      <c r="CE2">
        <f>IF(AM2&gt;99,199,AM2)</f>
        <v>0</v>
      </c>
      <c r="CF2">
        <f>IF(AN2&gt;99,0,AN2)</f>
        <v>0</v>
      </c>
      <c r="CG2">
        <f>IF(AP2&gt;99,199,AP2)</f>
        <v>0</v>
      </c>
      <c r="CH2">
        <f>IF(AQ2&gt;99,0,AQ2)</f>
        <v>0</v>
      </c>
      <c r="CI2">
        <f>CE2+CG2</f>
        <v>0</v>
      </c>
      <c r="CJ2">
        <f>IF(AU2&gt;99,199,AU2)</f>
        <v>0</v>
      </c>
      <c r="CK2">
        <f>IF(AV2&gt;99,0,AV2)</f>
        <v>0</v>
      </c>
      <c r="CL2">
        <f>IF(AX2&gt;99,199,AX2)</f>
        <v>0</v>
      </c>
      <c r="CM2">
        <f>IF(AY2&gt;99,0,AY2)</f>
        <v>0</v>
      </c>
      <c r="CN2">
        <f>CJ2+CL2</f>
        <v>0</v>
      </c>
    </row>
    <row r="3" spans="1:92">
      <c r="A3" s="131" t="s">
        <v>8</v>
      </c>
      <c r="B3" s="132"/>
      <c r="C3" s="133" t="str">
        <f>Instellingen!B3</f>
        <v xml:space="preserve"> oude ijssel</v>
      </c>
      <c r="D3" s="134"/>
      <c r="E3" s="135"/>
      <c r="F3" s="131" t="s">
        <v>27</v>
      </c>
      <c r="G3" s="136"/>
      <c r="H3" s="136"/>
      <c r="I3" s="136"/>
      <c r="J3" s="136"/>
      <c r="K3" s="136"/>
      <c r="L3" s="136"/>
      <c r="M3" s="136"/>
      <c r="N3" s="132"/>
      <c r="O3" s="187" t="s">
        <v>423</v>
      </c>
      <c r="P3" s="138"/>
      <c r="Q3" s="138"/>
      <c r="R3" s="138"/>
      <c r="S3" s="138"/>
      <c r="T3" s="138"/>
      <c r="U3" s="138"/>
      <c r="V3" s="139"/>
      <c r="W3" s="140"/>
      <c r="X3" s="141"/>
      <c r="Y3" s="141"/>
      <c r="Z3" s="141"/>
      <c r="AA3" s="141"/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2"/>
      <c r="AM3" s="91"/>
      <c r="AN3" s="91"/>
      <c r="AO3" s="91"/>
      <c r="AP3" s="91"/>
      <c r="AQ3" s="91"/>
      <c r="AR3" s="91"/>
      <c r="AS3" s="91"/>
      <c r="AT3" s="91"/>
      <c r="AU3" s="91"/>
      <c r="AV3" s="91"/>
      <c r="AW3" s="91"/>
      <c r="AX3" s="91"/>
      <c r="AY3" s="91"/>
      <c r="AZ3" s="91"/>
      <c r="BA3" s="91"/>
      <c r="BB3" s="91"/>
      <c r="BC3" s="131" t="s">
        <v>26</v>
      </c>
      <c r="BD3" s="136"/>
      <c r="BE3" s="136"/>
      <c r="BF3" s="132"/>
      <c r="BG3" s="20">
        <f>Instellingen!B6</f>
        <v>3</v>
      </c>
      <c r="BH3" s="149"/>
      <c r="BI3" s="150"/>
    </row>
    <row r="4" spans="1:92">
      <c r="A4" s="131" t="s">
        <v>9</v>
      </c>
      <c r="B4" s="132"/>
      <c r="C4" s="155" t="s">
        <v>129</v>
      </c>
      <c r="D4" s="134"/>
      <c r="E4" s="135"/>
      <c r="F4" s="131" t="s">
        <v>33</v>
      </c>
      <c r="G4" s="136"/>
      <c r="H4" s="136"/>
      <c r="I4" s="136"/>
      <c r="J4" s="136"/>
      <c r="K4" s="136"/>
      <c r="L4" s="136"/>
      <c r="M4" s="136"/>
      <c r="N4" s="132"/>
      <c r="O4" s="133">
        <f>Instellingen!B7</f>
        <v>1</v>
      </c>
      <c r="P4" s="134"/>
      <c r="Q4" s="134"/>
      <c r="R4" s="134"/>
      <c r="S4" s="134"/>
      <c r="T4" s="134"/>
      <c r="U4" s="134"/>
      <c r="V4" s="135"/>
      <c r="W4" s="143"/>
      <c r="X4" s="144"/>
      <c r="Y4" s="144"/>
      <c r="Z4" s="144"/>
      <c r="AA4" s="144"/>
      <c r="AB4" s="144"/>
      <c r="AC4" s="144"/>
      <c r="AD4" s="144"/>
      <c r="AE4" s="144"/>
      <c r="AF4" s="144"/>
      <c r="AG4" s="144"/>
      <c r="AH4" s="144"/>
      <c r="AI4" s="144"/>
      <c r="AJ4" s="144"/>
      <c r="AK4" s="144"/>
      <c r="AL4" s="145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131"/>
      <c r="BD4" s="136"/>
      <c r="BE4" s="136"/>
      <c r="BF4" s="132"/>
      <c r="BG4" s="20"/>
      <c r="BH4" s="151"/>
      <c r="BI4" s="152"/>
    </row>
    <row r="5" spans="1:92">
      <c r="A5" s="131" t="s">
        <v>10</v>
      </c>
      <c r="B5" s="132"/>
      <c r="C5" s="133"/>
      <c r="D5" s="134"/>
      <c r="E5" s="135"/>
      <c r="F5" s="131" t="s">
        <v>11</v>
      </c>
      <c r="G5" s="136"/>
      <c r="H5" s="136"/>
      <c r="I5" s="136"/>
      <c r="J5" s="136"/>
      <c r="K5" s="136"/>
      <c r="L5" s="136"/>
      <c r="M5" s="136"/>
      <c r="N5" s="132"/>
      <c r="O5" s="133">
        <f>Instellingen!B5</f>
        <v>99</v>
      </c>
      <c r="P5" s="134"/>
      <c r="Q5" s="134"/>
      <c r="R5" s="134"/>
      <c r="S5" s="134"/>
      <c r="T5" s="134"/>
      <c r="U5" s="134"/>
      <c r="V5" s="135"/>
      <c r="W5" s="146"/>
      <c r="X5" s="147"/>
      <c r="Y5" s="147"/>
      <c r="Z5" s="147"/>
      <c r="AA5" s="147"/>
      <c r="AB5" s="147"/>
      <c r="AC5" s="147"/>
      <c r="AD5" s="147"/>
      <c r="AE5" s="147"/>
      <c r="AF5" s="147"/>
      <c r="AG5" s="147"/>
      <c r="AH5" s="147"/>
      <c r="AI5" s="147"/>
      <c r="AJ5" s="147"/>
      <c r="AK5" s="147"/>
      <c r="AL5" s="148"/>
      <c r="AM5" s="92"/>
      <c r="AN5" s="92"/>
      <c r="AO5" s="92"/>
      <c r="AP5" s="92"/>
      <c r="AQ5" s="92"/>
      <c r="AR5" s="92"/>
      <c r="AS5" s="92"/>
      <c r="AT5" s="92"/>
      <c r="AU5" s="92"/>
      <c r="AV5" s="92"/>
      <c r="AW5" s="92"/>
      <c r="AX5" s="92"/>
      <c r="AY5" s="92"/>
      <c r="AZ5" s="92"/>
      <c r="BA5" s="92"/>
      <c r="BB5" s="92"/>
      <c r="BC5" s="156" t="s">
        <v>12</v>
      </c>
      <c r="BD5" s="157"/>
      <c r="BE5" s="157"/>
      <c r="BF5" s="158"/>
      <c r="BG5" s="8">
        <v>2</v>
      </c>
      <c r="BH5" s="151"/>
      <c r="BI5" s="152"/>
    </row>
    <row r="6" spans="1:92" ht="12.75" customHeight="1">
      <c r="A6" s="159"/>
      <c r="B6" s="160"/>
      <c r="C6" s="160"/>
      <c r="D6" s="160"/>
      <c r="E6" s="161"/>
      <c r="F6" s="36" t="s">
        <v>13</v>
      </c>
      <c r="G6" s="164" t="str">
        <f>Instellingen!B40</f>
        <v>Westervoort</v>
      </c>
      <c r="H6" s="165"/>
      <c r="I6" s="165"/>
      <c r="J6" s="165"/>
      <c r="K6" s="165"/>
      <c r="L6" s="165"/>
      <c r="M6" s="165"/>
      <c r="N6" s="166"/>
      <c r="O6" s="167" t="str">
        <f>Instellingen!B41</f>
        <v>Lathum</v>
      </c>
      <c r="P6" s="168"/>
      <c r="Q6" s="168"/>
      <c r="R6" s="168"/>
      <c r="S6" s="168"/>
      <c r="T6" s="168"/>
      <c r="U6" s="168"/>
      <c r="V6" s="169"/>
      <c r="W6" s="164" t="str">
        <f>Instellingen!B42</f>
        <v>Lathum</v>
      </c>
      <c r="X6" s="165"/>
      <c r="Y6" s="165"/>
      <c r="Z6" s="165"/>
      <c r="AA6" s="165"/>
      <c r="AB6" s="165"/>
      <c r="AC6" s="165"/>
      <c r="AD6" s="166"/>
      <c r="AE6" s="167" t="str">
        <f>Instellingen!B43</f>
        <v xml:space="preserve"> </v>
      </c>
      <c r="AF6" s="168"/>
      <c r="AG6" s="168"/>
      <c r="AH6" s="168"/>
      <c r="AI6" s="168"/>
      <c r="AJ6" s="168"/>
      <c r="AK6" s="168"/>
      <c r="AL6" s="169"/>
      <c r="AM6" s="164" t="str">
        <f>Instellingen!B44</f>
        <v xml:space="preserve"> </v>
      </c>
      <c r="AN6" s="165"/>
      <c r="AO6" s="165"/>
      <c r="AP6" s="165"/>
      <c r="AQ6" s="165"/>
      <c r="AR6" s="165"/>
      <c r="AS6" s="165"/>
      <c r="AT6" s="166"/>
      <c r="AU6" s="167" t="str">
        <f>Instellingen!B45</f>
        <v xml:space="preserve"> </v>
      </c>
      <c r="AV6" s="168"/>
      <c r="AW6" s="168"/>
      <c r="AX6" s="168"/>
      <c r="AY6" s="168"/>
      <c r="AZ6" s="168"/>
      <c r="BA6" s="168"/>
      <c r="BB6" s="169"/>
      <c r="BC6" s="170" t="s">
        <v>32</v>
      </c>
      <c r="BD6" s="171"/>
      <c r="BE6" s="132"/>
      <c r="BF6" s="34"/>
      <c r="BG6" s="20"/>
      <c r="BH6" s="151"/>
      <c r="BI6" s="152"/>
    </row>
    <row r="7" spans="1:92" ht="12.75" customHeight="1">
      <c r="A7" s="162"/>
      <c r="B7" s="162"/>
      <c r="C7" s="162"/>
      <c r="D7" s="162"/>
      <c r="E7" s="163"/>
      <c r="F7" s="36" t="s">
        <v>14</v>
      </c>
      <c r="G7" s="172" t="str">
        <f>Instellingen!C40</f>
        <v>02/05/2026</v>
      </c>
      <c r="H7" s="173"/>
      <c r="I7" s="173"/>
      <c r="J7" s="173"/>
      <c r="K7" s="173"/>
      <c r="L7" s="173"/>
      <c r="M7" s="173"/>
      <c r="N7" s="174"/>
      <c r="O7" s="175" t="str">
        <f>Instellingen!C41</f>
        <v>09/05/2026</v>
      </c>
      <c r="P7" s="176"/>
      <c r="Q7" s="176"/>
      <c r="R7" s="176"/>
      <c r="S7" s="176"/>
      <c r="T7" s="176"/>
      <c r="U7" s="176"/>
      <c r="V7" s="177"/>
      <c r="W7" s="172" t="str">
        <f>Instellingen!C42</f>
        <v>06/06/2026</v>
      </c>
      <c r="X7" s="173"/>
      <c r="Y7" s="173"/>
      <c r="Z7" s="173"/>
      <c r="AA7" s="173"/>
      <c r="AB7" s="173"/>
      <c r="AC7" s="173"/>
      <c r="AD7" s="174"/>
      <c r="AE7" s="175" t="str">
        <f>Instellingen!C43</f>
        <v xml:space="preserve"> </v>
      </c>
      <c r="AF7" s="176"/>
      <c r="AG7" s="176"/>
      <c r="AH7" s="176"/>
      <c r="AI7" s="176"/>
      <c r="AJ7" s="176"/>
      <c r="AK7" s="176"/>
      <c r="AL7" s="177"/>
      <c r="AM7" s="172" t="str">
        <f>Instellingen!C44</f>
        <v xml:space="preserve"> </v>
      </c>
      <c r="AN7" s="183"/>
      <c r="AO7" s="183"/>
      <c r="AP7" s="183"/>
      <c r="AQ7" s="183"/>
      <c r="AR7" s="183"/>
      <c r="AS7" s="183"/>
      <c r="AT7" s="184"/>
      <c r="AU7" s="175" t="str">
        <f>Instellingen!C45</f>
        <v xml:space="preserve"> </v>
      </c>
      <c r="AV7" s="185"/>
      <c r="AW7" s="185"/>
      <c r="AX7" s="185"/>
      <c r="AY7" s="185"/>
      <c r="AZ7" s="185"/>
      <c r="BA7" s="185"/>
      <c r="BB7" s="186"/>
      <c r="BC7" s="37" t="s">
        <v>34</v>
      </c>
      <c r="BD7" s="10" t="s">
        <v>35</v>
      </c>
      <c r="BE7" s="5" t="s">
        <v>36</v>
      </c>
      <c r="BF7" s="3"/>
      <c r="BG7" s="3"/>
      <c r="BH7" s="153"/>
      <c r="BI7" s="154"/>
    </row>
    <row r="8" spans="1:92" ht="25.5" customHeight="1">
      <c r="A8" s="2" t="s">
        <v>18</v>
      </c>
      <c r="B8" s="2" t="s">
        <v>6</v>
      </c>
      <c r="C8" s="2" t="s">
        <v>0</v>
      </c>
      <c r="D8" s="2" t="s">
        <v>1</v>
      </c>
      <c r="E8" s="97" t="s">
        <v>70</v>
      </c>
      <c r="F8" s="36" t="s">
        <v>3</v>
      </c>
      <c r="G8" s="7" t="s">
        <v>73</v>
      </c>
      <c r="H8" s="90" t="s">
        <v>98</v>
      </c>
      <c r="I8" s="66" t="s">
        <v>75</v>
      </c>
      <c r="J8" s="86" t="s">
        <v>76</v>
      </c>
      <c r="K8" s="83" t="s">
        <v>99</v>
      </c>
      <c r="L8" s="69" t="s">
        <v>78</v>
      </c>
      <c r="M8" s="2" t="s">
        <v>4</v>
      </c>
      <c r="N8" s="2" t="s">
        <v>15</v>
      </c>
      <c r="O8" s="89" t="s">
        <v>73</v>
      </c>
      <c r="P8" s="83" t="s">
        <v>98</v>
      </c>
      <c r="Q8" s="78" t="s">
        <v>75</v>
      </c>
      <c r="R8" s="71" t="s">
        <v>76</v>
      </c>
      <c r="S8" s="83" t="s">
        <v>99</v>
      </c>
      <c r="T8" s="78" t="s">
        <v>78</v>
      </c>
      <c r="U8" s="2" t="s">
        <v>4</v>
      </c>
      <c r="V8" s="2" t="s">
        <v>15</v>
      </c>
      <c r="W8" s="89" t="s">
        <v>73</v>
      </c>
      <c r="X8" s="83" t="s">
        <v>98</v>
      </c>
      <c r="Y8" s="78" t="s">
        <v>75</v>
      </c>
      <c r="Z8" s="71" t="s">
        <v>76</v>
      </c>
      <c r="AA8" s="83" t="s">
        <v>99</v>
      </c>
      <c r="AB8" s="78" t="s">
        <v>78</v>
      </c>
      <c r="AC8" s="2" t="s">
        <v>4</v>
      </c>
      <c r="AD8" s="2" t="s">
        <v>15</v>
      </c>
      <c r="AE8" s="89" t="s">
        <v>73</v>
      </c>
      <c r="AF8" s="83" t="s">
        <v>98</v>
      </c>
      <c r="AG8" s="78" t="s">
        <v>75</v>
      </c>
      <c r="AH8" s="71" t="s">
        <v>76</v>
      </c>
      <c r="AI8" s="83" t="s">
        <v>99</v>
      </c>
      <c r="AJ8" s="78" t="s">
        <v>78</v>
      </c>
      <c r="AK8" s="2" t="s">
        <v>4</v>
      </c>
      <c r="AL8" s="2" t="s">
        <v>15</v>
      </c>
      <c r="AM8" s="89" t="s">
        <v>73</v>
      </c>
      <c r="AN8" s="83" t="s">
        <v>98</v>
      </c>
      <c r="AO8" s="78" t="s">
        <v>75</v>
      </c>
      <c r="AP8" s="71" t="s">
        <v>76</v>
      </c>
      <c r="AQ8" s="83" t="s">
        <v>99</v>
      </c>
      <c r="AR8" s="78" t="s">
        <v>78</v>
      </c>
      <c r="AS8" s="2" t="s">
        <v>4</v>
      </c>
      <c r="AT8" s="2" t="s">
        <v>15</v>
      </c>
      <c r="AU8" s="89" t="s">
        <v>73</v>
      </c>
      <c r="AV8" s="83" t="s">
        <v>98</v>
      </c>
      <c r="AW8" s="78" t="s">
        <v>75</v>
      </c>
      <c r="AX8" s="71" t="s">
        <v>76</v>
      </c>
      <c r="AY8" s="83" t="s">
        <v>99</v>
      </c>
      <c r="AZ8" s="78" t="s">
        <v>78</v>
      </c>
      <c r="BA8" s="2" t="s">
        <v>4</v>
      </c>
      <c r="BB8" s="2" t="s">
        <v>15</v>
      </c>
      <c r="BC8" s="38" t="s">
        <v>22</v>
      </c>
      <c r="BD8" s="23" t="s">
        <v>22</v>
      </c>
      <c r="BE8" s="64" t="s">
        <v>22</v>
      </c>
      <c r="BF8" s="22" t="s">
        <v>16</v>
      </c>
      <c r="BG8" s="22" t="s">
        <v>17</v>
      </c>
      <c r="BH8" s="7" t="s">
        <v>68</v>
      </c>
      <c r="BI8" s="2" t="s">
        <v>5</v>
      </c>
      <c r="BK8" s="72" t="s">
        <v>86</v>
      </c>
      <c r="BL8" s="72" t="s">
        <v>79</v>
      </c>
      <c r="BM8" s="72" t="s">
        <v>87</v>
      </c>
      <c r="BN8" s="72" t="s">
        <v>80</v>
      </c>
      <c r="BO8" s="72" t="s">
        <v>97</v>
      </c>
      <c r="BP8" s="72" t="s">
        <v>88</v>
      </c>
      <c r="BQ8" s="72" t="s">
        <v>81</v>
      </c>
      <c r="BR8" s="72" t="s">
        <v>89</v>
      </c>
      <c r="BS8" s="72" t="s">
        <v>101</v>
      </c>
      <c r="BT8" s="73" t="s">
        <v>96</v>
      </c>
      <c r="BU8" s="72" t="s">
        <v>90</v>
      </c>
      <c r="BV8" s="72" t="s">
        <v>82</v>
      </c>
      <c r="BW8" s="72" t="s">
        <v>91</v>
      </c>
      <c r="BX8" s="72" t="s">
        <v>83</v>
      </c>
      <c r="BY8" s="73" t="s">
        <v>95</v>
      </c>
      <c r="BZ8" s="72" t="s">
        <v>92</v>
      </c>
      <c r="CA8" s="72" t="s">
        <v>84</v>
      </c>
      <c r="CB8" s="72" t="s">
        <v>93</v>
      </c>
      <c r="CC8" s="73" t="s">
        <v>85</v>
      </c>
      <c r="CD8" s="73" t="s">
        <v>94</v>
      </c>
      <c r="CE8" s="72" t="s">
        <v>106</v>
      </c>
      <c r="CF8" s="72" t="s">
        <v>107</v>
      </c>
      <c r="CG8" s="72" t="s">
        <v>108</v>
      </c>
      <c r="CH8" s="72" t="s">
        <v>109</v>
      </c>
      <c r="CI8" s="73" t="s">
        <v>116</v>
      </c>
      <c r="CJ8" s="72" t="s">
        <v>111</v>
      </c>
      <c r="CK8" s="72" t="s">
        <v>112</v>
      </c>
      <c r="CL8" s="72" t="s">
        <v>113</v>
      </c>
      <c r="CM8" s="73" t="s">
        <v>114</v>
      </c>
      <c r="CN8" s="73" t="s">
        <v>115</v>
      </c>
    </row>
    <row r="9" spans="1:92">
      <c r="A9" s="1">
        <v>1</v>
      </c>
      <c r="B9" s="1" t="s">
        <v>322</v>
      </c>
      <c r="C9" s="1" t="s">
        <v>294</v>
      </c>
      <c r="D9" s="1" t="s">
        <v>323</v>
      </c>
      <c r="E9" s="96" t="s">
        <v>340</v>
      </c>
      <c r="F9" s="1" t="s">
        <v>189</v>
      </c>
      <c r="G9" s="62">
        <v>4</v>
      </c>
      <c r="H9" s="80">
        <v>83.2</v>
      </c>
      <c r="M9" s="62">
        <v>1</v>
      </c>
      <c r="N9" s="62">
        <v>1</v>
      </c>
      <c r="BC9">
        <f>N9+V9+AD9+AL9+AT9+BB9</f>
        <v>1</v>
      </c>
      <c r="BE9" s="24">
        <f>BC9-BD9</f>
        <v>1</v>
      </c>
      <c r="BK9">
        <f>IF(G9&gt;99,199,G9)</f>
        <v>4</v>
      </c>
      <c r="BL9">
        <f>IF(H9&gt;99,0,H9)</f>
        <v>83.2</v>
      </c>
      <c r="BM9">
        <f>IF(J9&gt;99,199,J9)</f>
        <v>0</v>
      </c>
      <c r="BN9">
        <f>IF(K9&gt;99,0,K9)</f>
        <v>0</v>
      </c>
      <c r="BO9">
        <f>BK9+BM9</f>
        <v>4</v>
      </c>
      <c r="BP9">
        <f>IF(O9&gt;99,199,O9)</f>
        <v>0</v>
      </c>
      <c r="BQ9">
        <f>IF(P9&gt;99,0,P9)</f>
        <v>0</v>
      </c>
      <c r="BR9">
        <f>IF(R9&gt;99,199,R9)</f>
        <v>0</v>
      </c>
      <c r="BS9">
        <f>IF(S9&gt;99,0,S9)</f>
        <v>0</v>
      </c>
      <c r="BT9">
        <f>BP9+BR9</f>
        <v>0</v>
      </c>
      <c r="BU9">
        <f>IF(W9&gt;99,199,W9)</f>
        <v>0</v>
      </c>
      <c r="BV9">
        <f>IF(X9&gt;99,0,X9)</f>
        <v>0</v>
      </c>
      <c r="BW9">
        <f>IF(Z9&gt;99,199,Z9)</f>
        <v>0</v>
      </c>
      <c r="BX9">
        <f>IF(AA9&gt;99,0,AA9)</f>
        <v>0</v>
      </c>
      <c r="BY9">
        <f>BU9+BW9</f>
        <v>0</v>
      </c>
      <c r="BZ9">
        <f>IF(AE9&gt;99,199,AE9)</f>
        <v>0</v>
      </c>
      <c r="CA9">
        <f>IF(AF9&gt;99,0,AF9)</f>
        <v>0</v>
      </c>
      <c r="CB9">
        <f>IF(AH9&gt;99,199,AH9)</f>
        <v>0</v>
      </c>
      <c r="CC9">
        <f>IF(AI9&gt;99,0,AI9)</f>
        <v>0</v>
      </c>
      <c r="CD9">
        <f>BZ9+CB9</f>
        <v>0</v>
      </c>
      <c r="CE9">
        <f>IF(AM9&gt;99,199,AM9)</f>
        <v>0</v>
      </c>
      <c r="CF9">
        <f>IF(AN9&gt;99,0,AN9)</f>
        <v>0</v>
      </c>
      <c r="CG9">
        <f>IF(AP9&gt;99,199,AP9)</f>
        <v>0</v>
      </c>
      <c r="CH9">
        <f>IF(AQ9&gt;99,0,AQ9)</f>
        <v>0</v>
      </c>
      <c r="CI9">
        <f>CE9+CG9</f>
        <v>0</v>
      </c>
      <c r="CJ9">
        <f>IF(AU9&gt;99,199,AU9)</f>
        <v>0</v>
      </c>
      <c r="CK9">
        <f>IF(AV9&gt;99,0,AV9)</f>
        <v>0</v>
      </c>
      <c r="CL9">
        <f>IF(AX9&gt;99,199,AX9)</f>
        <v>0</v>
      </c>
      <c r="CM9">
        <f>IF(AY9&gt;99,0,AY9)</f>
        <v>0</v>
      </c>
      <c r="CN9">
        <f>CJ9+CL9</f>
        <v>0</v>
      </c>
    </row>
  </sheetData>
  <sheetProtection sheet="1" objects="1" scenarios="1"/>
  <sortState ref="A9:CN9">
    <sortCondition ref="N9"/>
  </sortState>
  <mergeCells count="32">
    <mergeCell ref="A1:BI1"/>
    <mergeCell ref="A3:B3"/>
    <mergeCell ref="C3:E3"/>
    <mergeCell ref="F3:N3"/>
    <mergeCell ref="O3:V3"/>
    <mergeCell ref="W3:AL5"/>
    <mergeCell ref="BC3:BF3"/>
    <mergeCell ref="BH3:BI7"/>
    <mergeCell ref="A4:B4"/>
    <mergeCell ref="C4:E4"/>
    <mergeCell ref="F4:N4"/>
    <mergeCell ref="O4:V4"/>
    <mergeCell ref="BC4:BF4"/>
    <mergeCell ref="A5:B5"/>
    <mergeCell ref="C5:E5"/>
    <mergeCell ref="F5:N5"/>
    <mergeCell ref="O5:V5"/>
    <mergeCell ref="BC5:BF5"/>
    <mergeCell ref="A6:E7"/>
    <mergeCell ref="G6:N6"/>
    <mergeCell ref="O6:V6"/>
    <mergeCell ref="W6:AD6"/>
    <mergeCell ref="AE6:AL6"/>
    <mergeCell ref="AU6:BB6"/>
    <mergeCell ref="BC6:BE6"/>
    <mergeCell ref="G7:N7"/>
    <mergeCell ref="O7:V7"/>
    <mergeCell ref="W7:AD7"/>
    <mergeCell ref="AE7:AL7"/>
    <mergeCell ref="AM7:AT7"/>
    <mergeCell ref="AU7:BB7"/>
    <mergeCell ref="AM6:AT6"/>
  </mergeCells>
  <dataValidations count="8">
    <dataValidation type="whole" allowBlank="1" showInputMessage="1" showErrorMessage="1" sqref="BG3">
      <formula1>1</formula1>
      <formula2>4</formula2>
    </dataValidation>
    <dataValidation type="whole" allowBlank="1" showInputMessage="1" showErrorMessage="1" sqref="BG4">
      <formula1>1</formula1>
      <formula2>2</formula2>
    </dataValidation>
    <dataValidation type="whole" operator="lessThan" allowBlank="1" showInputMessage="1" showErrorMessage="1" sqref="BG5">
      <formula1>9</formula1>
    </dataValidation>
    <dataValidation type="whole" operator="lessThan" allowBlank="1" showInputMessage="1" showErrorMessage="1" sqref="BG6">
      <formula1>340</formula1>
    </dataValidation>
    <dataValidation type="list" allowBlank="1" showInputMessage="1" showErrorMessage="1" sqref="BH1:BH2 BH9:BH65526">
      <formula1>"ja,nee"</formula1>
    </dataValidation>
    <dataValidation type="decimal" allowBlank="1" showInputMessage="1" showErrorMessage="1" sqref="H1:H2 K1:K2 P1:P2 S1:S2 X1:X2 AA1:AA2 AI1:AI2 AF1:AF2 AN1:AN2 AQ1:AQ2 AY1:AY2 AV1:AV2 AV9:AV65526 AY9:AY65526 AN9:AN65526 AQ9:AQ65526 AF9:AF65526 K9:K65526 S9:S65526 P9:P65526 X9:X65526 AA9:AA65526 H9:H65526 AI9:AI65526">
      <formula1>0</formula1>
      <formula2>999</formula2>
    </dataValidation>
    <dataValidation type="decimal" allowBlank="1" showInputMessage="1" showErrorMessage="1" sqref="L1:L2 I1:I2 T1:T2 Q1:Q2 AG1:AG2 AB1:AB2 Y1:Y2 AJ1:AJ2 AR1:AR2 AO1:AO2 AW1:AW2 AZ1:AZ2 AZ9:AZ65526 AW9:AW65526 AR9:AR65526 AO9:AO65526 AJ9:AJ65526 Q9:Q65526 AG9:AG65526 AB9:AB65526 I9:I65526 T9:T65526 Y9:Y65526 L9:L65526">
      <formula1>0</formula1>
      <formula2>10</formula2>
    </dataValidation>
    <dataValidation operator="lessThan" allowBlank="1" showInputMessage="1" showErrorMessage="1" sqref="O1:O2 AE1:AE2 AU1:AU2 AU9:AU65526 AE9:AE65526 O9:O65526"/>
  </dataValidations>
  <printOptions headings="1" gridLines="1"/>
  <pageMargins left="0.19685039370078741" right="0" top="0.98425196850393704" bottom="0.98425196850393704" header="0.51181102362204722" footer="0.51181102362204722"/>
  <pageSetup paperSize="9" scale="87" fitToWidth="3" fitToHeight="10" orientation="landscape" r:id="rId1"/>
  <headerFooter alignWithMargins="0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 codeName="Blad12">
    <pageSetUpPr fitToPage="1"/>
  </sheetPr>
  <dimension ref="A1:CN8"/>
  <sheetViews>
    <sheetView workbookViewId="0">
      <pane xSplit="5" ySplit="8" topLeftCell="F9" activePane="bottomRight" state="frozen"/>
      <selection activeCell="C4" sqref="C4:E4"/>
      <selection pane="topRight" activeCell="C4" sqref="C4:E4"/>
      <selection pane="bottomLeft" activeCell="C4" sqref="C4:E4"/>
      <selection pane="bottomRight" activeCell="B9" sqref="B9"/>
    </sheetView>
  </sheetViews>
  <sheetFormatPr defaultColWidth="9.109375" defaultRowHeight="13.2"/>
  <cols>
    <col min="1" max="1" width="4.6640625" style="1" customWidth="1"/>
    <col min="2" max="2" width="10.109375" style="1" customWidth="1"/>
    <col min="3" max="4" width="22.6640625" style="1" customWidth="1"/>
    <col min="5" max="5" width="6.77734375" style="96" hidden="1" customWidth="1"/>
    <col min="6" max="6" width="18.6640625" style="1" customWidth="1"/>
    <col min="7" max="7" width="3.6640625" style="62" customWidth="1"/>
    <col min="8" max="8" width="5.33203125" style="80" customWidth="1"/>
    <col min="9" max="9" width="4.109375" style="67" hidden="1" customWidth="1"/>
    <col min="10" max="10" width="3.6640625" style="87" customWidth="1"/>
    <col min="11" max="11" width="5.33203125" style="81" customWidth="1"/>
    <col min="12" max="12" width="4.109375" style="68" hidden="1" customWidth="1"/>
    <col min="13" max="14" width="3" style="62" customWidth="1"/>
    <col min="15" max="15" width="3.6640625" style="63" customWidth="1"/>
    <col min="16" max="16" width="5.33203125" style="82" customWidth="1"/>
    <col min="17" max="17" width="4.109375" style="70" hidden="1" customWidth="1"/>
    <col min="18" max="18" width="3.6640625" style="63" customWidth="1"/>
    <col min="19" max="19" width="5.33203125" style="82" customWidth="1"/>
    <col min="20" max="20" width="4.109375" style="70" hidden="1" customWidth="1"/>
    <col min="21" max="22" width="3" style="63" customWidth="1"/>
    <col min="23" max="23" width="3.6640625" style="62" customWidth="1"/>
    <col min="24" max="24" width="5.33203125" style="81" customWidth="1"/>
    <col min="25" max="25" width="4.109375" style="68" hidden="1" customWidth="1"/>
    <col min="26" max="26" width="3.6640625" style="62" customWidth="1"/>
    <col min="27" max="27" width="5.33203125" style="81" customWidth="1"/>
    <col min="28" max="28" width="4.109375" style="68" hidden="1" customWidth="1"/>
    <col min="29" max="30" width="3" style="62" customWidth="1"/>
    <col min="31" max="31" width="3.6640625" style="63" hidden="1" customWidth="1"/>
    <col min="32" max="32" width="5.33203125" style="82" hidden="1" customWidth="1"/>
    <col min="33" max="33" width="4.109375" style="70" hidden="1" customWidth="1"/>
    <col min="34" max="34" width="3.6640625" style="63" hidden="1" customWidth="1"/>
    <col min="35" max="35" width="5.33203125" style="82" hidden="1" customWidth="1"/>
    <col min="36" max="36" width="4.109375" style="70" hidden="1" customWidth="1"/>
    <col min="37" max="38" width="3" style="63" hidden="1" customWidth="1"/>
    <col min="39" max="39" width="3.6640625" style="62" hidden="1" customWidth="1"/>
    <col min="40" max="40" width="5.33203125" style="81" hidden="1" customWidth="1"/>
    <col min="41" max="41" width="4.109375" style="68" hidden="1" customWidth="1"/>
    <col min="42" max="42" width="3.6640625" style="62" hidden="1" customWidth="1"/>
    <col min="43" max="43" width="5.33203125" style="81" hidden="1" customWidth="1"/>
    <col min="44" max="44" width="4.109375" style="68" hidden="1" customWidth="1"/>
    <col min="45" max="46" width="3" style="62" hidden="1" customWidth="1"/>
    <col min="47" max="47" width="3.6640625" style="63" hidden="1" customWidth="1"/>
    <col min="48" max="48" width="5.33203125" style="82" hidden="1" customWidth="1"/>
    <col min="49" max="49" width="4.109375" style="70" hidden="1" customWidth="1"/>
    <col min="50" max="50" width="3.6640625" style="63" hidden="1" customWidth="1"/>
    <col min="51" max="51" width="5.33203125" style="82" hidden="1" customWidth="1"/>
    <col min="52" max="52" width="4.109375" style="70" hidden="1" customWidth="1"/>
    <col min="53" max="54" width="3" style="63" hidden="1" customWidth="1"/>
    <col min="55" max="55" width="5.6640625" customWidth="1"/>
    <col min="56" max="56" width="5.5546875" bestFit="1" customWidth="1"/>
    <col min="57" max="57" width="6" customWidth="1"/>
    <col min="58" max="58" width="4" style="1" customWidth="1"/>
    <col min="59" max="59" width="4.88671875" style="1" customWidth="1"/>
    <col min="60" max="60" width="5.44140625" style="1" customWidth="1"/>
    <col min="61" max="61" width="17.33203125" style="1" customWidth="1"/>
    <col min="62" max="62" width="0" hidden="1" customWidth="1"/>
    <col min="63" max="63" width="4" hidden="1" customWidth="1"/>
    <col min="64" max="64" width="5" hidden="1" customWidth="1"/>
    <col min="65" max="65" width="4" hidden="1" customWidth="1"/>
    <col min="66" max="66" width="6.6640625" hidden="1" customWidth="1"/>
    <col min="67" max="67" width="5.6640625" hidden="1" customWidth="1"/>
    <col min="68" max="68" width="4" hidden="1" customWidth="1"/>
    <col min="69" max="69" width="5" hidden="1" customWidth="1"/>
    <col min="70" max="70" width="4" hidden="1" customWidth="1"/>
    <col min="71" max="71" width="6.6640625" hidden="1" customWidth="1"/>
    <col min="72" max="72" width="5.6640625" hidden="1" customWidth="1"/>
    <col min="73" max="73" width="4" hidden="1" customWidth="1"/>
    <col min="74" max="74" width="5" hidden="1" customWidth="1"/>
    <col min="75" max="75" width="4" hidden="1" customWidth="1"/>
    <col min="76" max="76" width="6.6640625" hidden="1" customWidth="1"/>
    <col min="77" max="77" width="5.6640625" hidden="1" customWidth="1"/>
    <col min="78" max="78" width="4" hidden="1" customWidth="1"/>
    <col min="79" max="79" width="5" hidden="1" customWidth="1"/>
    <col min="80" max="80" width="4" hidden="1" customWidth="1"/>
    <col min="81" max="81" width="6.6640625" hidden="1" customWidth="1"/>
    <col min="82" max="82" width="6.33203125" hidden="1" customWidth="1"/>
    <col min="83" max="83" width="4" hidden="1" customWidth="1"/>
    <col min="84" max="84" width="5" hidden="1" customWidth="1"/>
    <col min="85" max="85" width="4" hidden="1" customWidth="1"/>
    <col min="86" max="86" width="6.6640625" hidden="1" customWidth="1"/>
    <col min="87" max="87" width="5.6640625" hidden="1" customWidth="1"/>
    <col min="88" max="88" width="4" hidden="1" customWidth="1"/>
    <col min="89" max="89" width="5" hidden="1" customWidth="1"/>
    <col min="90" max="90" width="4" hidden="1" customWidth="1"/>
    <col min="91" max="91" width="6.6640625" hidden="1" customWidth="1"/>
    <col min="92" max="92" width="6.33203125" hidden="1" customWidth="1"/>
  </cols>
  <sheetData>
    <row r="1" spans="1:92">
      <c r="A1" s="128" t="s">
        <v>7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  <c r="Y1" s="129"/>
      <c r="Z1" s="129"/>
      <c r="AA1" s="129"/>
      <c r="AB1" s="129"/>
      <c r="AC1" s="129"/>
      <c r="AD1" s="129"/>
      <c r="AE1" s="129"/>
      <c r="AF1" s="129"/>
      <c r="AG1" s="129"/>
      <c r="AH1" s="129"/>
      <c r="AI1" s="129"/>
      <c r="AJ1" s="129"/>
      <c r="AK1" s="129"/>
      <c r="AL1" s="129"/>
      <c r="AM1" s="129"/>
      <c r="AN1" s="129"/>
      <c r="AO1" s="129"/>
      <c r="AP1" s="129"/>
      <c r="AQ1" s="129"/>
      <c r="AR1" s="129"/>
      <c r="AS1" s="129"/>
      <c r="AT1" s="129"/>
      <c r="AU1" s="129"/>
      <c r="AV1" s="129"/>
      <c r="AW1" s="129"/>
      <c r="AX1" s="129"/>
      <c r="AY1" s="129"/>
      <c r="AZ1" s="129"/>
      <c r="BA1" s="129"/>
      <c r="BB1" s="129"/>
      <c r="BC1" s="129"/>
      <c r="BD1" s="129"/>
      <c r="BE1" s="129"/>
      <c r="BF1" s="129"/>
      <c r="BG1" s="129"/>
      <c r="BH1" s="129"/>
      <c r="BI1" s="130"/>
    </row>
    <row r="2" spans="1:92" ht="12.75" hidden="1" customHeight="1">
      <c r="A2" s="9"/>
      <c r="B2" s="9"/>
      <c r="C2" s="9"/>
      <c r="D2" s="9"/>
      <c r="E2" s="99"/>
      <c r="F2" s="9"/>
      <c r="G2" s="84"/>
      <c r="H2" s="79"/>
      <c r="I2" s="65"/>
      <c r="J2" s="85"/>
      <c r="N2" s="62">
        <v>1</v>
      </c>
      <c r="O2" s="88"/>
      <c r="V2" s="63">
        <v>2</v>
      </c>
      <c r="W2" s="84"/>
      <c r="AD2" s="62">
        <v>3</v>
      </c>
      <c r="AE2" s="88"/>
      <c r="AL2" s="63">
        <v>4</v>
      </c>
      <c r="AM2" s="84"/>
      <c r="AT2" s="62">
        <v>5</v>
      </c>
      <c r="AU2" s="88"/>
      <c r="BB2" s="63">
        <v>6</v>
      </c>
      <c r="BC2">
        <f>N2+V2+AD2+AL2+AT2+BB2</f>
        <v>21</v>
      </c>
      <c r="BD2" s="24">
        <f>IF($O$4&gt;0,(LARGE(($N2,$V2,$AD2,$AL2,$AT2,$BB2),1)),"0")</f>
        <v>6</v>
      </c>
      <c r="BE2" s="24">
        <f>BC2-BD2</f>
        <v>15</v>
      </c>
      <c r="BF2" s="1" t="str">
        <f>IF($O$4&gt;1,(LARGE(($N2,$V2,$AD2,$AL2,$AT2,$BB2),1))+(LARGE(($N2,$V2,$AD2,$AL2,$AT2,$BB2),2)),"0")</f>
        <v>0</v>
      </c>
      <c r="BK2">
        <f>IF(G2&gt;99,199,G2)</f>
        <v>0</v>
      </c>
      <c r="BL2">
        <f>IF(H2&gt;99,0,H2)</f>
        <v>0</v>
      </c>
      <c r="BM2">
        <f>IF(J2&gt;99,199,J2)</f>
        <v>0</v>
      </c>
      <c r="BN2">
        <f>IF(K2&gt;99,0,K2)</f>
        <v>0</v>
      </c>
      <c r="BO2">
        <f>BK2+BM2</f>
        <v>0</v>
      </c>
      <c r="BP2">
        <f>IF(O2&gt;99,199,O2)</f>
        <v>0</v>
      </c>
      <c r="BQ2">
        <f>IF(P2&gt;99,0,P2)</f>
        <v>0</v>
      </c>
      <c r="BR2">
        <f>IF(R2&gt;99,199,R2)</f>
        <v>0</v>
      </c>
      <c r="BS2">
        <f>IF(S2&gt;99,0,S2)</f>
        <v>0</v>
      </c>
      <c r="BT2">
        <f>BP2+BR2</f>
        <v>0</v>
      </c>
      <c r="BU2">
        <f>IF(W2&gt;99,199,W2)</f>
        <v>0</v>
      </c>
      <c r="BV2">
        <f>IF(X2&gt;99,0,X2)</f>
        <v>0</v>
      </c>
      <c r="BW2">
        <f>IF(Z2&gt;99,199,Z2)</f>
        <v>0</v>
      </c>
      <c r="BX2">
        <f>IF(AA2&gt;99,0,AA2)</f>
        <v>0</v>
      </c>
      <c r="BY2">
        <f>BU2+BW2</f>
        <v>0</v>
      </c>
      <c r="BZ2">
        <f>IF(AE2&gt;99,199,AE2)</f>
        <v>0</v>
      </c>
      <c r="CA2">
        <f>IF(AF2&gt;99,0,AF2)</f>
        <v>0</v>
      </c>
      <c r="CB2">
        <f>IF(AH2&gt;99,199,AH2)</f>
        <v>0</v>
      </c>
      <c r="CC2">
        <f>IF(AI2&gt;99,0,AI2)</f>
        <v>0</v>
      </c>
      <c r="CD2">
        <f>BZ2+CB2</f>
        <v>0</v>
      </c>
      <c r="CE2">
        <f>IF(AM2&gt;99,199,AM2)</f>
        <v>0</v>
      </c>
      <c r="CF2">
        <f>IF(AN2&gt;99,0,AN2)</f>
        <v>0</v>
      </c>
      <c r="CG2">
        <f>IF(AP2&gt;99,199,AP2)</f>
        <v>0</v>
      </c>
      <c r="CH2">
        <f>IF(AQ2&gt;99,0,AQ2)</f>
        <v>0</v>
      </c>
      <c r="CI2">
        <f>CE2+CG2</f>
        <v>0</v>
      </c>
      <c r="CJ2">
        <f>IF(AU2&gt;99,199,AU2)</f>
        <v>0</v>
      </c>
      <c r="CK2">
        <f>IF(AV2&gt;99,0,AV2)</f>
        <v>0</v>
      </c>
      <c r="CL2">
        <f>IF(AX2&gt;99,199,AX2)</f>
        <v>0</v>
      </c>
      <c r="CM2">
        <f>IF(AY2&gt;99,0,AY2)</f>
        <v>0</v>
      </c>
      <c r="CN2">
        <f>CJ2+CL2</f>
        <v>0</v>
      </c>
    </row>
    <row r="3" spans="1:92">
      <c r="A3" s="131" t="s">
        <v>8</v>
      </c>
      <c r="B3" s="132"/>
      <c r="C3" s="133" t="str">
        <f>Instellingen!B3</f>
        <v xml:space="preserve"> oude ijssel</v>
      </c>
      <c r="D3" s="134"/>
      <c r="E3" s="135"/>
      <c r="F3" s="131" t="s">
        <v>27</v>
      </c>
      <c r="G3" s="136"/>
      <c r="H3" s="136"/>
      <c r="I3" s="136"/>
      <c r="J3" s="136"/>
      <c r="K3" s="136"/>
      <c r="L3" s="136"/>
      <c r="M3" s="136"/>
      <c r="N3" s="132"/>
      <c r="O3" s="137"/>
      <c r="P3" s="138"/>
      <c r="Q3" s="138"/>
      <c r="R3" s="138"/>
      <c r="S3" s="138"/>
      <c r="T3" s="138"/>
      <c r="U3" s="138"/>
      <c r="V3" s="139"/>
      <c r="W3" s="140"/>
      <c r="X3" s="141"/>
      <c r="Y3" s="141"/>
      <c r="Z3" s="141"/>
      <c r="AA3" s="141"/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2"/>
      <c r="AM3" s="91"/>
      <c r="AN3" s="91"/>
      <c r="AO3" s="91"/>
      <c r="AP3" s="91"/>
      <c r="AQ3" s="91"/>
      <c r="AR3" s="91"/>
      <c r="AS3" s="91"/>
      <c r="AT3" s="91"/>
      <c r="AU3" s="91"/>
      <c r="AV3" s="91"/>
      <c r="AW3" s="91"/>
      <c r="AX3" s="91"/>
      <c r="AY3" s="91"/>
      <c r="AZ3" s="91"/>
      <c r="BA3" s="91"/>
      <c r="BB3" s="91"/>
      <c r="BC3" s="131" t="s">
        <v>26</v>
      </c>
      <c r="BD3" s="136"/>
      <c r="BE3" s="136"/>
      <c r="BF3" s="132"/>
      <c r="BG3" s="20">
        <f>Instellingen!B6</f>
        <v>3</v>
      </c>
      <c r="BH3" s="149"/>
      <c r="BI3" s="150"/>
    </row>
    <row r="4" spans="1:92">
      <c r="A4" s="131" t="s">
        <v>9</v>
      </c>
      <c r="B4" s="132"/>
      <c r="C4" s="155" t="s">
        <v>130</v>
      </c>
      <c r="D4" s="134"/>
      <c r="E4" s="135"/>
      <c r="F4" s="131" t="s">
        <v>33</v>
      </c>
      <c r="G4" s="136"/>
      <c r="H4" s="136"/>
      <c r="I4" s="136"/>
      <c r="J4" s="136"/>
      <c r="K4" s="136"/>
      <c r="L4" s="136"/>
      <c r="M4" s="136"/>
      <c r="N4" s="132"/>
      <c r="O4" s="133">
        <f>Instellingen!B7</f>
        <v>1</v>
      </c>
      <c r="P4" s="134"/>
      <c r="Q4" s="134"/>
      <c r="R4" s="134"/>
      <c r="S4" s="134"/>
      <c r="T4" s="134"/>
      <c r="U4" s="134"/>
      <c r="V4" s="135"/>
      <c r="W4" s="143"/>
      <c r="X4" s="144"/>
      <c r="Y4" s="144"/>
      <c r="Z4" s="144"/>
      <c r="AA4" s="144"/>
      <c r="AB4" s="144"/>
      <c r="AC4" s="144"/>
      <c r="AD4" s="144"/>
      <c r="AE4" s="144"/>
      <c r="AF4" s="144"/>
      <c r="AG4" s="144"/>
      <c r="AH4" s="144"/>
      <c r="AI4" s="144"/>
      <c r="AJ4" s="144"/>
      <c r="AK4" s="144"/>
      <c r="AL4" s="145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131"/>
      <c r="BD4" s="136"/>
      <c r="BE4" s="136"/>
      <c r="BF4" s="132"/>
      <c r="BG4" s="20"/>
      <c r="BH4" s="151"/>
      <c r="BI4" s="152"/>
    </row>
    <row r="5" spans="1:92">
      <c r="A5" s="131" t="s">
        <v>10</v>
      </c>
      <c r="B5" s="132"/>
      <c r="C5" s="133"/>
      <c r="D5" s="134"/>
      <c r="E5" s="135"/>
      <c r="F5" s="131" t="s">
        <v>11</v>
      </c>
      <c r="G5" s="136"/>
      <c r="H5" s="136"/>
      <c r="I5" s="136"/>
      <c r="J5" s="136"/>
      <c r="K5" s="136"/>
      <c r="L5" s="136"/>
      <c r="M5" s="136"/>
      <c r="N5" s="132"/>
      <c r="O5" s="133">
        <f>Instellingen!B5</f>
        <v>99</v>
      </c>
      <c r="P5" s="134"/>
      <c r="Q5" s="134"/>
      <c r="R5" s="134"/>
      <c r="S5" s="134"/>
      <c r="T5" s="134"/>
      <c r="U5" s="134"/>
      <c r="V5" s="135"/>
      <c r="W5" s="146"/>
      <c r="X5" s="147"/>
      <c r="Y5" s="147"/>
      <c r="Z5" s="147"/>
      <c r="AA5" s="147"/>
      <c r="AB5" s="147"/>
      <c r="AC5" s="147"/>
      <c r="AD5" s="147"/>
      <c r="AE5" s="147"/>
      <c r="AF5" s="147"/>
      <c r="AG5" s="147"/>
      <c r="AH5" s="147"/>
      <c r="AI5" s="147"/>
      <c r="AJ5" s="147"/>
      <c r="AK5" s="147"/>
      <c r="AL5" s="148"/>
      <c r="AM5" s="92"/>
      <c r="AN5" s="92"/>
      <c r="AO5" s="92"/>
      <c r="AP5" s="92"/>
      <c r="AQ5" s="92"/>
      <c r="AR5" s="92"/>
      <c r="AS5" s="92"/>
      <c r="AT5" s="92"/>
      <c r="AU5" s="92"/>
      <c r="AV5" s="92"/>
      <c r="AW5" s="92"/>
      <c r="AX5" s="92"/>
      <c r="AY5" s="92"/>
      <c r="AZ5" s="92"/>
      <c r="BA5" s="92"/>
      <c r="BB5" s="92"/>
      <c r="BC5" s="156" t="s">
        <v>12</v>
      </c>
      <c r="BD5" s="157"/>
      <c r="BE5" s="157"/>
      <c r="BF5" s="158"/>
      <c r="BG5" s="8">
        <v>2</v>
      </c>
      <c r="BH5" s="151"/>
      <c r="BI5" s="152"/>
    </row>
    <row r="6" spans="1:92" ht="12.75" customHeight="1">
      <c r="A6" s="159"/>
      <c r="B6" s="160"/>
      <c r="C6" s="160"/>
      <c r="D6" s="160"/>
      <c r="E6" s="161"/>
      <c r="F6" s="36" t="s">
        <v>13</v>
      </c>
      <c r="G6" s="164" t="str">
        <f>Instellingen!B40</f>
        <v>Westervoort</v>
      </c>
      <c r="H6" s="165"/>
      <c r="I6" s="165"/>
      <c r="J6" s="165"/>
      <c r="K6" s="165"/>
      <c r="L6" s="165"/>
      <c r="M6" s="165"/>
      <c r="N6" s="166"/>
      <c r="O6" s="167" t="str">
        <f>Instellingen!B41</f>
        <v>Lathum</v>
      </c>
      <c r="P6" s="168"/>
      <c r="Q6" s="168"/>
      <c r="R6" s="168"/>
      <c r="S6" s="168"/>
      <c r="T6" s="168"/>
      <c r="U6" s="168"/>
      <c r="V6" s="169"/>
      <c r="W6" s="164" t="str">
        <f>Instellingen!B42</f>
        <v>Lathum</v>
      </c>
      <c r="X6" s="165"/>
      <c r="Y6" s="165"/>
      <c r="Z6" s="165"/>
      <c r="AA6" s="165"/>
      <c r="AB6" s="165"/>
      <c r="AC6" s="165"/>
      <c r="AD6" s="166"/>
      <c r="AE6" s="167" t="str">
        <f>Instellingen!B43</f>
        <v xml:space="preserve"> </v>
      </c>
      <c r="AF6" s="168"/>
      <c r="AG6" s="168"/>
      <c r="AH6" s="168"/>
      <c r="AI6" s="168"/>
      <c r="AJ6" s="168"/>
      <c r="AK6" s="168"/>
      <c r="AL6" s="169"/>
      <c r="AM6" s="164" t="str">
        <f>Instellingen!B44</f>
        <v xml:space="preserve"> </v>
      </c>
      <c r="AN6" s="165"/>
      <c r="AO6" s="165"/>
      <c r="AP6" s="165"/>
      <c r="AQ6" s="165"/>
      <c r="AR6" s="165"/>
      <c r="AS6" s="165"/>
      <c r="AT6" s="166"/>
      <c r="AU6" s="167" t="str">
        <f>Instellingen!B45</f>
        <v xml:space="preserve"> </v>
      </c>
      <c r="AV6" s="168"/>
      <c r="AW6" s="168"/>
      <c r="AX6" s="168"/>
      <c r="AY6" s="168"/>
      <c r="AZ6" s="168"/>
      <c r="BA6" s="168"/>
      <c r="BB6" s="169"/>
      <c r="BC6" s="170" t="s">
        <v>32</v>
      </c>
      <c r="BD6" s="171"/>
      <c r="BE6" s="132"/>
      <c r="BF6" s="34"/>
      <c r="BG6" s="20"/>
      <c r="BH6" s="151"/>
      <c r="BI6" s="152"/>
    </row>
    <row r="7" spans="1:92" ht="12.75" customHeight="1">
      <c r="A7" s="162"/>
      <c r="B7" s="162"/>
      <c r="C7" s="162"/>
      <c r="D7" s="162"/>
      <c r="E7" s="163"/>
      <c r="F7" s="36" t="s">
        <v>14</v>
      </c>
      <c r="G7" s="172" t="str">
        <f>Instellingen!C40</f>
        <v>02/05/2026</v>
      </c>
      <c r="H7" s="173"/>
      <c r="I7" s="173"/>
      <c r="J7" s="173"/>
      <c r="K7" s="173"/>
      <c r="L7" s="173"/>
      <c r="M7" s="173"/>
      <c r="N7" s="174"/>
      <c r="O7" s="175" t="str">
        <f>Instellingen!C41</f>
        <v>09/05/2026</v>
      </c>
      <c r="P7" s="176"/>
      <c r="Q7" s="176"/>
      <c r="R7" s="176"/>
      <c r="S7" s="176"/>
      <c r="T7" s="176"/>
      <c r="U7" s="176"/>
      <c r="V7" s="177"/>
      <c r="W7" s="172" t="str">
        <f>Instellingen!C42</f>
        <v>06/06/2026</v>
      </c>
      <c r="X7" s="173"/>
      <c r="Y7" s="173"/>
      <c r="Z7" s="173"/>
      <c r="AA7" s="173"/>
      <c r="AB7" s="173"/>
      <c r="AC7" s="173"/>
      <c r="AD7" s="174"/>
      <c r="AE7" s="175" t="str">
        <f>Instellingen!C43</f>
        <v xml:space="preserve"> </v>
      </c>
      <c r="AF7" s="176"/>
      <c r="AG7" s="176"/>
      <c r="AH7" s="176"/>
      <c r="AI7" s="176"/>
      <c r="AJ7" s="176"/>
      <c r="AK7" s="176"/>
      <c r="AL7" s="177"/>
      <c r="AM7" s="172" t="str">
        <f>Instellingen!C44</f>
        <v xml:space="preserve"> </v>
      </c>
      <c r="AN7" s="183"/>
      <c r="AO7" s="183"/>
      <c r="AP7" s="183"/>
      <c r="AQ7" s="183"/>
      <c r="AR7" s="183"/>
      <c r="AS7" s="183"/>
      <c r="AT7" s="184"/>
      <c r="AU7" s="175" t="str">
        <f>Instellingen!C45</f>
        <v xml:space="preserve"> </v>
      </c>
      <c r="AV7" s="185"/>
      <c r="AW7" s="185"/>
      <c r="AX7" s="185"/>
      <c r="AY7" s="185"/>
      <c r="AZ7" s="185"/>
      <c r="BA7" s="185"/>
      <c r="BB7" s="186"/>
      <c r="BC7" s="37" t="s">
        <v>34</v>
      </c>
      <c r="BD7" s="10" t="s">
        <v>35</v>
      </c>
      <c r="BE7" s="5" t="s">
        <v>36</v>
      </c>
      <c r="BF7" s="3"/>
      <c r="BG7" s="3"/>
      <c r="BH7" s="153"/>
      <c r="BI7" s="154"/>
    </row>
    <row r="8" spans="1:92" ht="25.5" customHeight="1">
      <c r="A8" s="2" t="s">
        <v>18</v>
      </c>
      <c r="B8" s="2" t="s">
        <v>6</v>
      </c>
      <c r="C8" s="2" t="s">
        <v>0</v>
      </c>
      <c r="D8" s="2" t="s">
        <v>1</v>
      </c>
      <c r="E8" s="97" t="s">
        <v>70</v>
      </c>
      <c r="F8" s="36" t="s">
        <v>3</v>
      </c>
      <c r="G8" s="7" t="s">
        <v>73</v>
      </c>
      <c r="H8" s="90" t="s">
        <v>98</v>
      </c>
      <c r="I8" s="66" t="s">
        <v>75</v>
      </c>
      <c r="J8" s="86" t="s">
        <v>76</v>
      </c>
      <c r="K8" s="83" t="s">
        <v>99</v>
      </c>
      <c r="L8" s="69" t="s">
        <v>78</v>
      </c>
      <c r="M8" s="2" t="s">
        <v>4</v>
      </c>
      <c r="N8" s="2" t="s">
        <v>15</v>
      </c>
      <c r="O8" s="89" t="s">
        <v>73</v>
      </c>
      <c r="P8" s="83" t="s">
        <v>98</v>
      </c>
      <c r="Q8" s="78" t="s">
        <v>75</v>
      </c>
      <c r="R8" s="71" t="s">
        <v>76</v>
      </c>
      <c r="S8" s="83" t="s">
        <v>99</v>
      </c>
      <c r="T8" s="78" t="s">
        <v>78</v>
      </c>
      <c r="U8" s="2" t="s">
        <v>4</v>
      </c>
      <c r="V8" s="2" t="s">
        <v>15</v>
      </c>
      <c r="W8" s="89" t="s">
        <v>73</v>
      </c>
      <c r="X8" s="83" t="s">
        <v>98</v>
      </c>
      <c r="Y8" s="78" t="s">
        <v>75</v>
      </c>
      <c r="Z8" s="71" t="s">
        <v>76</v>
      </c>
      <c r="AA8" s="83" t="s">
        <v>99</v>
      </c>
      <c r="AB8" s="78" t="s">
        <v>78</v>
      </c>
      <c r="AC8" s="2" t="s">
        <v>4</v>
      </c>
      <c r="AD8" s="2" t="s">
        <v>15</v>
      </c>
      <c r="AE8" s="89" t="s">
        <v>73</v>
      </c>
      <c r="AF8" s="83" t="s">
        <v>98</v>
      </c>
      <c r="AG8" s="78" t="s">
        <v>75</v>
      </c>
      <c r="AH8" s="71" t="s">
        <v>76</v>
      </c>
      <c r="AI8" s="83" t="s">
        <v>99</v>
      </c>
      <c r="AJ8" s="78" t="s">
        <v>78</v>
      </c>
      <c r="AK8" s="2" t="s">
        <v>4</v>
      </c>
      <c r="AL8" s="2" t="s">
        <v>15</v>
      </c>
      <c r="AM8" s="89" t="s">
        <v>73</v>
      </c>
      <c r="AN8" s="83" t="s">
        <v>98</v>
      </c>
      <c r="AO8" s="78" t="s">
        <v>75</v>
      </c>
      <c r="AP8" s="71" t="s">
        <v>76</v>
      </c>
      <c r="AQ8" s="83" t="s">
        <v>99</v>
      </c>
      <c r="AR8" s="78" t="s">
        <v>78</v>
      </c>
      <c r="AS8" s="2" t="s">
        <v>4</v>
      </c>
      <c r="AT8" s="2" t="s">
        <v>15</v>
      </c>
      <c r="AU8" s="89" t="s">
        <v>73</v>
      </c>
      <c r="AV8" s="83" t="s">
        <v>98</v>
      </c>
      <c r="AW8" s="78" t="s">
        <v>75</v>
      </c>
      <c r="AX8" s="71" t="s">
        <v>76</v>
      </c>
      <c r="AY8" s="83" t="s">
        <v>99</v>
      </c>
      <c r="AZ8" s="78" t="s">
        <v>78</v>
      </c>
      <c r="BA8" s="2" t="s">
        <v>4</v>
      </c>
      <c r="BB8" s="2" t="s">
        <v>15</v>
      </c>
      <c r="BC8" s="38" t="s">
        <v>22</v>
      </c>
      <c r="BD8" s="23" t="s">
        <v>22</v>
      </c>
      <c r="BE8" s="64" t="s">
        <v>22</v>
      </c>
      <c r="BF8" s="22" t="s">
        <v>16</v>
      </c>
      <c r="BG8" s="22" t="s">
        <v>17</v>
      </c>
      <c r="BH8" s="7" t="s">
        <v>68</v>
      </c>
      <c r="BI8" s="2" t="s">
        <v>5</v>
      </c>
      <c r="BK8" s="72" t="s">
        <v>86</v>
      </c>
      <c r="BL8" s="72" t="s">
        <v>79</v>
      </c>
      <c r="BM8" s="72" t="s">
        <v>87</v>
      </c>
      <c r="BN8" s="72" t="s">
        <v>80</v>
      </c>
      <c r="BO8" s="72" t="s">
        <v>97</v>
      </c>
      <c r="BP8" s="72" t="s">
        <v>88</v>
      </c>
      <c r="BQ8" s="72" t="s">
        <v>81</v>
      </c>
      <c r="BR8" s="72" t="s">
        <v>89</v>
      </c>
      <c r="BS8" s="72" t="s">
        <v>101</v>
      </c>
      <c r="BT8" s="73" t="s">
        <v>96</v>
      </c>
      <c r="BU8" s="72" t="s">
        <v>90</v>
      </c>
      <c r="BV8" s="72" t="s">
        <v>82</v>
      </c>
      <c r="BW8" s="72" t="s">
        <v>91</v>
      </c>
      <c r="BX8" s="72" t="s">
        <v>83</v>
      </c>
      <c r="BY8" s="73" t="s">
        <v>95</v>
      </c>
      <c r="BZ8" s="72" t="s">
        <v>92</v>
      </c>
      <c r="CA8" s="72" t="s">
        <v>84</v>
      </c>
      <c r="CB8" s="72" t="s">
        <v>93</v>
      </c>
      <c r="CC8" s="73" t="s">
        <v>85</v>
      </c>
      <c r="CD8" s="73" t="s">
        <v>94</v>
      </c>
      <c r="CE8" s="72" t="s">
        <v>106</v>
      </c>
      <c r="CF8" s="72" t="s">
        <v>107</v>
      </c>
      <c r="CG8" s="72" t="s">
        <v>108</v>
      </c>
      <c r="CH8" s="72" t="s">
        <v>109</v>
      </c>
      <c r="CI8" s="73" t="s">
        <v>116</v>
      </c>
      <c r="CJ8" s="72" t="s">
        <v>111</v>
      </c>
      <c r="CK8" s="72" t="s">
        <v>112</v>
      </c>
      <c r="CL8" s="72" t="s">
        <v>113</v>
      </c>
      <c r="CM8" s="73" t="s">
        <v>114</v>
      </c>
      <c r="CN8" s="73" t="s">
        <v>115</v>
      </c>
    </row>
  </sheetData>
  <sheetProtection sheet="1" objects="1" scenarios="1"/>
  <mergeCells count="32">
    <mergeCell ref="O5:V5"/>
    <mergeCell ref="BC5:BF5"/>
    <mergeCell ref="A6:E7"/>
    <mergeCell ref="G6:N6"/>
    <mergeCell ref="O6:V6"/>
    <mergeCell ref="W6:AD6"/>
    <mergeCell ref="AE6:AL6"/>
    <mergeCell ref="AU6:BB6"/>
    <mergeCell ref="BC6:BE6"/>
    <mergeCell ref="G7:N7"/>
    <mergeCell ref="O7:V7"/>
    <mergeCell ref="W7:AD7"/>
    <mergeCell ref="AE7:AL7"/>
    <mergeCell ref="AM7:AT7"/>
    <mergeCell ref="AU7:BB7"/>
    <mergeCell ref="AM6:AT6"/>
    <mergeCell ref="A1:BI1"/>
    <mergeCell ref="A3:B3"/>
    <mergeCell ref="C3:E3"/>
    <mergeCell ref="F3:N3"/>
    <mergeCell ref="O3:V3"/>
    <mergeCell ref="W3:AL5"/>
    <mergeCell ref="BC3:BF3"/>
    <mergeCell ref="BH3:BI7"/>
    <mergeCell ref="A4:B4"/>
    <mergeCell ref="C4:E4"/>
    <mergeCell ref="F4:N4"/>
    <mergeCell ref="O4:V4"/>
    <mergeCell ref="BC4:BF4"/>
    <mergeCell ref="A5:B5"/>
    <mergeCell ref="C5:E5"/>
    <mergeCell ref="F5:N5"/>
  </mergeCells>
  <dataValidations count="8">
    <dataValidation operator="lessThan" allowBlank="1" showInputMessage="1" showErrorMessage="1" sqref="O1:O2 AE1:AE2 AU1:AU2 AU9:AU65536 AE9:AE65536 O9:O65536"/>
    <dataValidation type="decimal" allowBlank="1" showInputMessage="1" showErrorMessage="1" sqref="L1:L2 I1:I2 T1:T2 Q1:Q2 AG1:AG2 AB1:AB2 Y1:Y2 AJ1:AJ2 AR1:AR2 AO1:AO2 AW1:AW2 AZ1:AZ2 AZ9:AZ65536 AW9:AW65536 AR9:AR65536 AO9:AO65536 AJ9:AJ65536 Q9:Q65536 AG9:AG65536 AB9:AB65536 I9:I65536 T9:T65536 Y9:Y65536 L9:L65536">
      <formula1>0</formula1>
      <formula2>10</formula2>
    </dataValidation>
    <dataValidation type="decimal" allowBlank="1" showInputMessage="1" showErrorMessage="1" sqref="H1:H2 K1:K2 P1:P2 S1:S2 X1:X2 AA1:AA2 AI1:AI2 AF1:AF2 AN1:AN2 AQ1:AQ2 AY1:AY2 AV1:AV2 AV9:AV65536 AY9:AY65536 AN9:AN65536 AQ9:AQ65536 AF9:AF65536 K9:K65536 S9:S65536 P9:P65536 X9:X65536 AA9:AA65536 H9:H65536 AI9:AI65536">
      <formula1>0</formula1>
      <formula2>999</formula2>
    </dataValidation>
    <dataValidation type="list" allowBlank="1" showInputMessage="1" showErrorMessage="1" sqref="BH1:BH2 BH9:BH65536">
      <formula1>"ja,nee"</formula1>
    </dataValidation>
    <dataValidation type="whole" operator="lessThan" allowBlank="1" showInputMessage="1" showErrorMessage="1" sqref="BG6">
      <formula1>340</formula1>
    </dataValidation>
    <dataValidation type="whole" operator="lessThan" allowBlank="1" showInputMessage="1" showErrorMessage="1" sqref="BG5">
      <formula1>9</formula1>
    </dataValidation>
    <dataValidation type="whole" allowBlank="1" showInputMessage="1" showErrorMessage="1" sqref="BG4">
      <formula1>1</formula1>
      <formula2>2</formula2>
    </dataValidation>
    <dataValidation type="whole" allowBlank="1" showInputMessage="1" showErrorMessage="1" sqref="BG3">
      <formula1>1</formula1>
      <formula2>4</formula2>
    </dataValidation>
  </dataValidations>
  <printOptions headings="1" gridLines="1"/>
  <pageMargins left="0.19685039370078741" right="0" top="0.98425196850393704" bottom="0.98425196850393704" header="0.51181102362204722" footer="0.51181102362204722"/>
  <pageSetup paperSize="9" scale="87" fitToWidth="3" fitToHeight="10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14</vt:i4>
      </vt:variant>
      <vt:variant>
        <vt:lpstr>Benoemde bereiken</vt:lpstr>
      </vt:variant>
      <vt:variant>
        <vt:i4>3</vt:i4>
      </vt:variant>
    </vt:vector>
  </HeadingPairs>
  <TitlesOfParts>
    <vt:vector size="17" baseType="lpstr">
      <vt:lpstr>Informatie</vt:lpstr>
      <vt:lpstr>80 (P)</vt:lpstr>
      <vt:lpstr>90 (P) </vt:lpstr>
      <vt:lpstr>100 (P)</vt:lpstr>
      <vt:lpstr>110 (P)</vt:lpstr>
      <vt:lpstr>120 (P)</vt:lpstr>
      <vt:lpstr>130 (P)</vt:lpstr>
      <vt:lpstr>135 (P)</vt:lpstr>
      <vt:lpstr>140 (P)</vt:lpstr>
      <vt:lpstr>130-140 (P)</vt:lpstr>
      <vt:lpstr>Kampioenen</vt:lpstr>
      <vt:lpstr>Diversen</vt:lpstr>
      <vt:lpstr>Instellingen</vt:lpstr>
      <vt:lpstr>Afvaardiging</vt:lpstr>
      <vt:lpstr>Afvaardiging!Afdruktitels</vt:lpstr>
      <vt:lpstr>Diversen!Afdruktitels</vt:lpstr>
      <vt:lpstr>Kampioenen!Afdruktitels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Wim</dc:creator>
  <cp:lastModifiedBy>Gebruiker</cp:lastModifiedBy>
  <cp:lastPrinted>2022-02-22T15:55:20Z</cp:lastPrinted>
  <dcterms:created xsi:type="dcterms:W3CDTF">2007-03-07T12:54:43Z</dcterms:created>
  <dcterms:modified xsi:type="dcterms:W3CDTF">2026-06-12T15:04:45Z</dcterms:modified>
</cp:coreProperties>
</file>